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668"/>
  <workbookPr/>
  <bookViews>
    <workbookView xWindow="0" yWindow="0" windowWidth="28800" windowHeight="11610" activeTab="0"/>
  </bookViews>
  <sheets>
    <sheet name="14-01-2019 - Informe Final" sheetId="9" r:id="rId1"/>
  </sheets>
  <definedNames/>
  <calcPr calcId="171027"/>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Luis Carlos Parra A</author>
    <author>lhernandez</author>
    <author>HERNAN ALONSO RODRIGUEZ MORA</author>
    <author>Maria Elvira Zea</author>
    <author>GIV</author>
    <author>BETTY DEL SOCORRO BULA ARROYO</author>
  </authors>
  <commentList>
    <comment ref="A10" authorId="0">
      <text>
        <r>
          <rPr>
            <b/>
            <sz val="9"/>
            <rFont val="Tahoma"/>
            <family val="2"/>
          </rPr>
          <t xml:space="preserve">Número consecutivo asignado a cada hallazgo
</t>
        </r>
      </text>
    </comment>
    <comment ref="B10" authorId="0">
      <text>
        <r>
          <rPr>
            <b/>
            <sz val="10"/>
            <rFont val="Tahoma"/>
            <family val="2"/>
          </rPr>
          <t>Título de los hallazgos archivístios</t>
        </r>
      </text>
    </comment>
    <comment ref="C10" authorId="1">
      <text>
        <r>
          <rPr>
            <b/>
            <sz val="10"/>
            <rFont val="Tahoma"/>
            <family val="2"/>
          </rPr>
          <t>Cada una de las actividades propuestas</t>
        </r>
      </text>
    </comment>
    <comment ref="D10" authorId="0">
      <text>
        <r>
          <rPr>
            <b/>
            <sz val="11"/>
            <rFont val="Tahoma"/>
            <family val="2"/>
          </rPr>
          <t>Se registrá el item determinado para cada acción el cual corresponde a las actividades propuestas</t>
        </r>
      </text>
    </comment>
    <comment ref="F10" authorId="0">
      <text>
        <r>
          <rPr>
            <b/>
            <sz val="10"/>
            <rFont val="Tahoma"/>
            <family val="2"/>
          </rPr>
          <t>La descripción d elas metas que se pretender realizar para alcanzar el objetivo</t>
        </r>
      </text>
    </comment>
    <comment ref="I10" authorId="0">
      <text>
        <r>
          <rPr>
            <b/>
            <sz val="10"/>
            <rFont val="Tahoma"/>
            <family val="2"/>
          </rPr>
          <t>Casilla con fórmula, el cual resulta del total de semanas ejecutadas del proyecto</t>
        </r>
      </text>
    </comment>
    <comment ref="J10" authorId="0">
      <text>
        <r>
          <rPr>
            <b/>
            <sz val="10"/>
            <rFont val="Tahoma"/>
            <family val="2"/>
          </rPr>
          <t>Casilla con formula, refleja el avance para cada una de las metas</t>
        </r>
        <r>
          <rPr>
            <sz val="9"/>
            <rFont val="Tahoma"/>
            <family val="2"/>
          </rPr>
          <t xml:space="preserve">
</t>
        </r>
      </text>
    </comment>
    <comment ref="M10" authorId="0">
      <text>
        <r>
          <rPr>
            <b/>
            <sz val="10"/>
            <rFont val="Tahoma"/>
            <family val="2"/>
          </rPr>
          <t>Casilla con formula, refleja el avance para cada una de las metas</t>
        </r>
        <r>
          <rPr>
            <sz val="9"/>
            <rFont val="Tahoma"/>
            <family val="2"/>
          </rPr>
          <t xml:space="preserve">
</t>
        </r>
      </text>
    </comment>
    <comment ref="N10" authorId="0">
      <text>
        <r>
          <rPr>
            <b/>
            <sz val="10"/>
            <rFont val="Tahoma"/>
            <family val="2"/>
          </rPr>
          <t>Casilla con formula, refleja el avance para cada una de las metas</t>
        </r>
        <r>
          <rPr>
            <sz val="9"/>
            <rFont val="Tahoma"/>
            <family val="2"/>
          </rPr>
          <t xml:space="preserve">
</t>
        </r>
      </text>
    </comment>
    <comment ref="O10" authorId="0">
      <text>
        <r>
          <rPr>
            <b/>
            <sz val="10"/>
            <rFont val="Tahoma"/>
            <family val="2"/>
          </rPr>
          <t xml:space="preserve">Casilla con formula, refleja el avance para cada una de las metas
</t>
        </r>
        <r>
          <rPr>
            <sz val="9"/>
            <rFont val="Tahoma"/>
            <family val="2"/>
          </rPr>
          <t xml:space="preserve">
</t>
        </r>
      </text>
    </comment>
    <comment ref="P10" authorId="0">
      <text>
        <r>
          <rPr>
            <b/>
            <sz val="10"/>
            <rFont val="Tahoma"/>
            <family val="2"/>
          </rPr>
          <t xml:space="preserve">Casilla con formula automática, la cual registra el porcentaje de avance del objetivo
</t>
        </r>
      </text>
    </comment>
    <comment ref="Q10" authorId="0">
      <text>
        <r>
          <rPr>
            <b/>
            <sz val="11"/>
            <rFont val="Tahoma"/>
            <family val="2"/>
          </rPr>
          <t xml:space="preserve">Registrar los avances ejecutados a la fecha. </t>
        </r>
        <r>
          <rPr>
            <b/>
            <sz val="9"/>
            <rFont val="Tahoma"/>
            <family val="2"/>
          </rPr>
          <t xml:space="preserve">
</t>
        </r>
      </text>
    </comment>
    <comment ref="R10" authorId="0">
      <text>
        <r>
          <rPr>
            <b/>
            <sz val="11"/>
            <rFont val="Tahoma"/>
            <family val="2"/>
          </rPr>
          <t xml:space="preserve">El nombre de las Áreas y personas responsables para el cumplimiento de cada objetivo
</t>
        </r>
      </text>
    </comment>
    <comment ref="S10" authorId="2">
      <text>
        <r>
          <rPr>
            <b/>
            <sz val="9"/>
            <rFont val="Tahoma"/>
            <family val="2"/>
          </rPr>
          <t>Se registra la información relatica a los soportes que evidencian el cierre del hallazgo (fotos, videos, documentos, etc.)</t>
        </r>
      </text>
    </comment>
    <comment ref="T10" authorId="3">
      <text>
        <r>
          <rPr>
            <sz val="9"/>
            <rFont val="Tahoma"/>
            <family val="2"/>
          </rPr>
          <t xml:space="preserve">Dejar las observaciones frente al cumplimiento y efectividad de las tareas implementadas. 
</t>
        </r>
      </text>
    </comment>
    <comment ref="V10" authorId="2">
      <text>
        <r>
          <rPr>
            <b/>
            <sz val="9"/>
            <rFont val="Tahoma"/>
            <family val="2"/>
          </rPr>
          <t xml:space="preserve">Fecha en que se cierra completamente el hallazgo
</t>
        </r>
      </text>
    </comment>
    <comment ref="W10" authorId="2">
      <text>
        <r>
          <rPr>
            <b/>
            <sz val="9"/>
            <rFont val="Tahoma"/>
            <family val="2"/>
          </rPr>
          <t>Número de radicado con el cual la entidad realiza el cierre del hallazgo</t>
        </r>
      </text>
    </comment>
    <comment ref="G11" authorId="0">
      <text>
        <r>
          <rPr>
            <b/>
            <sz val="9"/>
            <rFont val="Tahoma"/>
            <family val="2"/>
          </rPr>
          <t>Fecha de inicio de actividades para alcalzar la   meta</t>
        </r>
      </text>
    </comment>
    <comment ref="H11" authorId="0">
      <text>
        <r>
          <rPr>
            <b/>
            <sz val="10"/>
            <rFont val="Tahoma"/>
            <family val="2"/>
          </rPr>
          <t>Fecha en que se culmina la meta</t>
        </r>
        <r>
          <rPr>
            <b/>
            <sz val="9"/>
            <rFont val="Tahoma"/>
            <family val="2"/>
          </rPr>
          <t xml:space="preserve">
</t>
        </r>
      </text>
    </comment>
    <comment ref="C12" authorId="4">
      <text>
        <r>
          <rPr>
            <b/>
            <sz val="10"/>
            <rFont val="Tahoma"/>
            <family val="2"/>
          </rPr>
          <t>El número de acciones pueden variar</t>
        </r>
        <r>
          <rPr>
            <b/>
            <sz val="11"/>
            <rFont val="Tahoma"/>
            <family val="2"/>
          </rPr>
          <t xml:space="preserve">
</t>
        </r>
      </text>
    </comment>
    <comment ref="P12" authorId="1">
      <text>
        <r>
          <rPr>
            <b/>
            <sz val="11"/>
            <rFont val="Tahoma"/>
            <family val="2"/>
          </rPr>
          <t>El número de metas puede variar. Si necesitan más campos, insertar las filas</t>
        </r>
      </text>
    </comment>
    <comment ref="F13" authorId="5">
      <text>
        <r>
          <rPr>
            <b/>
            <sz val="9"/>
            <rFont val="Tahoma"/>
            <family val="2"/>
          </rPr>
          <t xml:space="preserve">BETTY DEL SOCORRO BULA ARRO
</t>
        </r>
        <r>
          <rPr>
            <sz val="9"/>
            <rFont val="Tahoma"/>
            <family val="2"/>
          </rPr>
          <t xml:space="preserve"> Inventario Documental finalizado 100% se encuentra en proceso de restructuración por periodo y control de calidad</t>
        </r>
      </text>
    </comment>
    <comment ref="F14" authorId="5">
      <text>
        <r>
          <rPr>
            <b/>
            <sz val="9"/>
            <rFont val="Tahoma"/>
            <family val="2"/>
          </rPr>
          <t>BETTY DEL SOCORRO BULA ARROYO:</t>
        </r>
        <r>
          <rPr>
            <sz val="9"/>
            <rFont val="Tahoma"/>
            <family val="2"/>
          </rPr>
          <t xml:space="preserve">
Actividad Cumplida en un 100%</t>
        </r>
      </text>
    </comment>
    <comment ref="P15" authorId="1">
      <text>
        <r>
          <rPr>
            <b/>
            <sz val="11"/>
            <rFont val="Tahoma"/>
            <family val="2"/>
          </rPr>
          <t>El número de metas puede variar. Si necesitan más campos, insertar las filas</t>
        </r>
      </text>
    </comment>
  </commentList>
</comments>
</file>

<file path=xl/sharedStrings.xml><?xml version="1.0" encoding="utf-8"?>
<sst xmlns="http://schemas.openxmlformats.org/spreadsheetml/2006/main" count="119" uniqueCount="107">
  <si>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</si>
  <si>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</si>
  <si>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</si>
  <si>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</si>
  <si>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</si>
  <si>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</si>
  <si>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</si>
  <si>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</si>
  <si>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</si>
  <si>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NO. DE ACCIÓN</t>
  </si>
  <si>
    <t>OBJETIVOS</t>
  </si>
  <si>
    <t>No. META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</si>
  <si>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</si>
  <si>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</si>
  <si>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</si>
  <si>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</si>
  <si>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</si>
  <si>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</si>
  <si>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</si>
  <si>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</si>
  <si>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</si>
  <si>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</si>
  <si>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</si>
  <si>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</si>
  <si>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</si>
  <si>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ACCIÓN NO. 1</t>
  </si>
  <si>
    <t>ACCIÓN NO. 2</t>
  </si>
  <si>
    <t>ACCIÓN NO. 3</t>
  </si>
  <si>
    <t>ACCIÓN NO. 4</t>
  </si>
  <si>
    <t>AVANCE DEL PLAN DE CUMPLIMIENTO (ACCIONES)</t>
  </si>
  <si>
    <t>Acción 1</t>
  </si>
  <si>
    <t>Acción 2</t>
  </si>
  <si>
    <t>Acción 3</t>
  </si>
  <si>
    <t>Acción 4</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</si>
  <si>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</si>
  <si>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</si>
  <si>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</si>
  <si>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</si>
  <si>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</si>
  <si>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</si>
  <si>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</si>
  <si>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</si>
  <si>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</si>
  <si>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Dar cumplimiento                                          Artículo 11 de la Ley 594 de 2000                                                                             Acuerdo No 02 de 2004                                                                                                                                                                                                                                                                                                                                                                    La Entidad debe organizar los archivos de conformidad con el Acuerdo 05 de 2013.</t>
  </si>
  <si>
    <t>Dar obediencia                                 Acuerdo 042 de 2002                    Acuerdo 05 de 2013                    Acuerdo 02 de 2014</t>
  </si>
  <si>
    <t>Dar cumplimiento                             Articulo 46 de la Ley 594 de 2000                                                                            Acuerdo 049 de 2000                  Acuerdo 050 de 2000                 Acuerdo 006 de 2014</t>
  </si>
  <si>
    <t>Dar cumplimiento al:                  Artículo 26 de la Ley 594 de 2000                                                                                            Articulo 13 de la Ley 1712 de 2014                                              Artículo 7 del Acuerdo No 042 de 2002                                                      Acuerdo 038 de 2002</t>
  </si>
  <si>
    <t>Elaboración de las Tablas de Valoración Documental y sus anexos  - Fondo Rotario de Espectaculos</t>
  </si>
  <si>
    <t>Actas de seguimiento aplicación de TRD</t>
  </si>
  <si>
    <t>Seguimiento al Plan de Conservación Documental y sus Programas</t>
  </si>
  <si>
    <t>Presentación y Listas de Asistencia.</t>
  </si>
  <si>
    <t>Informe de seguimiento al Plan de Conservación y sus Programas</t>
  </si>
  <si>
    <r>
      <rPr>
        <b/>
        <sz val="10"/>
        <rFont val="Arial"/>
        <family val="2"/>
      </rPr>
      <t>2.4 Inventario Documenta</t>
    </r>
    <r>
      <rPr>
        <sz val="10"/>
        <rFont val="Arial"/>
        <family val="2"/>
      </rPr>
      <t>l.  La Entidad no cuenta con la totalidad de los inventarios. No esta aplicando el Formato FUID para los inventarios. Lo cual dificultaría el control y recuperacion de información de los documentos generados desde los archivos de gestión  y la posible pérdida de documentos.</t>
    </r>
  </si>
  <si>
    <r>
      <rPr>
        <b/>
        <sz val="10"/>
        <rFont val="Arial"/>
        <family val="2"/>
      </rPr>
      <t>5. Conformación de los Archivos Públicos</t>
    </r>
    <r>
      <rPr>
        <sz val="10"/>
        <rFont val="Arial"/>
        <family val="2"/>
      </rPr>
      <t>.                                                                     La Entidad no ha elaborado las Tablas de Valoración Documental,  para la organización del fondo documental acumulado</t>
    </r>
  </si>
  <si>
    <t>Elaboración de las Tablas de Valoración Documental y sus anexos  - Fondo - Junta Administradora de Deportes de Bogotá</t>
  </si>
  <si>
    <t>Elaboración de las Tablas de Valoración Documental y sus anexos  - Fondo - Instituto Distrital de Recreación y Deporte - IDRD.</t>
  </si>
  <si>
    <t>Tablas de Valoración Documental y sus anexos (CCD, Organigrama, Fichas de Valoración, Inventarios y tablas)</t>
  </si>
  <si>
    <t>Tablas de Valoración Documental y sus anexos (CCD, Organigrama, Fichas de Valoración, Inventarios, tablas)</t>
  </si>
  <si>
    <r>
      <rPr>
        <b/>
        <sz val="10"/>
        <rFont val="Arial"/>
        <family val="2"/>
      </rPr>
      <t>5.1 Organización de los Archivos de Gestión</t>
    </r>
    <r>
      <rPr>
        <sz val="10"/>
        <rFont val="Arial"/>
        <family val="2"/>
      </rPr>
      <t>.                                                                                                                                                                                                                     La entidad no está aplicando en la totalidad de las dependencias todos los criterios de organización de los archivos de gestión como son: conformación de expedientes, foliación, hoja de control, identificación de expedientes, por lo evidenciado no se ajusta a la normatividad archivistica.</t>
    </r>
  </si>
  <si>
    <r>
      <rPr>
        <b/>
        <sz val="10"/>
        <rFont val="Arial"/>
        <family val="2"/>
      </rPr>
      <t xml:space="preserve">6. Sistema Integrado de Conservación - SIC. </t>
    </r>
    <r>
      <rPr>
        <sz val="10"/>
        <rFont val="Arial"/>
        <family val="2"/>
      </rPr>
      <t>En conscuencia, aunque la entidad cuenta con un Sistema Integrado de Conservación aprobado, no se han introducido prácticas de conservación en todas las fases del ciclo vital de los documentos, dirigidas a evitar, detener y controlar los factores de deterioro que pueden afectar la integridad de los documentos.</t>
    </r>
  </si>
  <si>
    <t>INSTITUTO DISTRITAL DE RECREACIÓN Y DEPORTE  -IDRD</t>
  </si>
  <si>
    <t>PEDRO ORLANDO MOLANO PEREZ</t>
  </si>
  <si>
    <t>LUZ PATRICIA CAMELO URREGO</t>
  </si>
  <si>
    <t>SECRETARIA GENERAL</t>
  </si>
  <si>
    <t>860061099-1</t>
  </si>
  <si>
    <t>Continuar con la elaboración del inventario Documental del fondo acumulado en el formato FUID</t>
  </si>
  <si>
    <t>Inventario Documental en formato FUID  - Archivos de Gestión</t>
  </si>
  <si>
    <t>Inventario Documental en formato FUID  - Archivos del Fondo Acumulado</t>
  </si>
  <si>
    <t>Inventario Documental en formato FUID  - Archivo Central</t>
  </si>
  <si>
    <t>Capacitación en procesos Técnicos organización de archivos  e implementación de TRD</t>
  </si>
  <si>
    <t>Capacitación en conservación y preservación de documentos en diferentes soportes</t>
  </si>
  <si>
    <t>Sensibilización sobre el Sistema Integrado de Conservación SIC</t>
  </si>
  <si>
    <t>PLAN DE MEJORAMIENTO ARCHIVÍSTICO</t>
  </si>
  <si>
    <t>Versión: 02</t>
  </si>
  <si>
    <t>25 de Agosto de 2017 - Acta Comité de Archivo No.3 - Extraordinario</t>
  </si>
  <si>
    <t>Seguimiento a la aplicación de las TRD en las 37 dependencias del Instituto</t>
  </si>
  <si>
    <t>Continuar con la elaboración del inventario Documental de los Archivos de Gestión en el formato FUID</t>
  </si>
  <si>
    <t>Todas las áreas de la Entidad y el Jefe de cada área con su equipo de trabajo</t>
  </si>
  <si>
    <t>Responsable Archivo y Correspondencia</t>
  </si>
  <si>
    <t xml:space="preserve">PORCENTAJE DE AVANCE DE LAS TAREAS </t>
  </si>
  <si>
    <t xml:space="preserve">PORCENTAJE DE AVANCE DE LAS TAREAS - ACUMULADO </t>
  </si>
  <si>
    <t xml:space="preserve">INICIO </t>
  </si>
  <si>
    <t>FINAL</t>
  </si>
  <si>
    <t>Listas de Asistencia y Actas de reunión</t>
  </si>
  <si>
    <t>Continuar con la elaboración del inventario documental del Archivo Central No. 2 en el formato FUID</t>
  </si>
  <si>
    <t>Listados de Asistencia reportados en los anteriores informes.</t>
  </si>
  <si>
    <t xml:space="preserve">Soportes: TVD FREB con anexos en carpeta compartida del Archivo Central
Se adjunta copia del oficio con Radicado IDRD No.  20182100158951 del 01-Oct-2018 y radicado ADB No.1-2018-23277 del 02-Oct-2018.
</t>
  </si>
  <si>
    <t>Soportes. Se solicito prorroga al AGN mediante Radicado No. 20182100174801 del 02 de noviembre de 2018.
Se adjunta copia del oficio en pdf.</t>
  </si>
  <si>
    <t>Soportes en la carpeta compartida del Archivo Central y publicados en Isolución en los 
Indicadores. 
Copia del Instructivo ajustado, documento en pdf.</t>
  </si>
  <si>
    <t>Seguimientos a los programas del SIC y soportes en la carpeta compartida del Archivo Central y publicados en Isolución en los 
tres Indicadores. 
Copia del SIC versión 2, del acta de comité de archivo No.4 del 20-sep-2018 que aprobó el SIC V.2 y copia de la Resolución No1057-16,  y copia de los formatos; documentos en pdf.</t>
  </si>
  <si>
    <t>Finalizo el levantamiento del inventario documental del Fondo Acumulado en su estado natural en formato FUID, que se resume así:
De 1.174 Ml proyectados se inventariaron 1.303,25 ML, con un crecimiento de 129,5 ML debido a los fondos acumulados encontrados en las dependencias en las visitas de seguimiento realizadas por el archivo central para la aplicación de TRD, pendiente 0 ML, para un acumulado del 100%. 
Con las actividades y evidencias entregadas con cada informe trimestral y revisadas por la oficina de control interno, consideramos cumplido el PMA en el item 1.2.</t>
  </si>
  <si>
    <t>Inventarios documentales en FUID, magnético ubicado en la carpeta compartida del Archivo Central.
Se adjuntan evidencias en CD con los 1.303.25 ML.</t>
  </si>
  <si>
    <t>Finalizo el levantamiento del  inventario documental en FUID, de los fondos ubicados en el Archivo Central No. 2, clasificados por  fondos: Fondo Rotatorio de Espectaculos Públicos de Bogotá, Junta Administradora de Deportes Seccional Bogotá, e Instituto Distrital de Recreación y Deportes, que se resume así:
De 2.535 Ml proyectados se inventariaron 2.547 ML, con un crecimiento de 12 ML debido a los fondos acumulados encontrados en las dependencias en las visitas de seguimiento realizadas por el archivo central para la aplicación de TRD, pendiente 0 ML, para un acumulado del 100%. 
Con las actividades y evidencias entregadas con cada informe trimestral y revisadas por la oficina de control interno, consideramos cumplido el PMA en el item 1.3.</t>
  </si>
  <si>
    <t>Inventarios documentales en FUID, magnético ubicado en la carpeta compartida del Archivo Central.
Se adjuntan evidencias en CD con los 2.547 ML.</t>
  </si>
  <si>
    <r>
      <t xml:space="preserve">La TVD del Fondo Rotatorio de Espectaculos de Bogotá fue aprobada por el Comité de Archivo No.4-2017; mediante radicado IDRD No. 20182100158951 del 01-Oct-2018 fueron radicadas en el Consejo Distrital de Archivos con el No.1-2018-23277 del 02-Oct-2018 para convalidación, con sus respectivos anexos, CCD, Fichas de Valoración Documental, Historia Institucional del Fondo, é Inventarios documentales en formato FUID.
Con radicado No. 2-2018-26996 del 29-Oct-2018 el ADB envia concepto técnico favorable al IDRD (radicado 20182100336432 del 30-Oct-2018) el cual expresa en la parte final del informe en su pagina 9: "..se considera viable que el Consejo Distrital de Archivos de Bogotá, lleve a cabo la </t>
    </r>
    <r>
      <rPr>
        <b/>
        <sz val="10"/>
        <rFont val="Arial"/>
        <family val="2"/>
      </rPr>
      <t>convalidación</t>
    </r>
    <r>
      <rPr>
        <sz val="10"/>
        <rFont val="Arial"/>
        <family val="2"/>
      </rPr>
      <t xml:space="preserve"> de la propuesta ..." de las TVD del Fondo Rotatorio de Espectáculos de Bogotá.
En proceso y espera de la expedición del Acto Administrativo que convalida las TVD.</t>
    </r>
  </si>
  <si>
    <t>La TVD de la Junta Administradora de Deportes de Bogotá fue aprobada por el Comité de Archivo No.1 del 2018, y fueron enviadas al Consejo Distrital de Archivos de Bogotá con el Radicado No. 20182100158921 del 02-Oct-2018 y radicado ADB No.1-2018-23276 del 02-Oct-2018 con sus respectivos soportes, CCD, Fichas de Valoración Documental, Historia Institucional del Fondo é Inventarios documentales en formato FUID, y los actos administrativos recopilados en el ADB y COLDEPORTES.
Se recibió concepto técnico del ADB con radicado No. 2-2018-29966 del 27-Nov-2018 para realizar ajustes los cuales se hicieron conforme a lo solicitado por el ADB y se remitió con radicado No.20182100205041 del 12-Dic-2018. 
En proceso de revisión en el CDA y a la espera del nuevo concepto técnico que avale la convalidación de las TVD.</t>
  </si>
  <si>
    <t xml:space="preserve">Soportes: TVD JADB con anexos en carpeta compartida del Archivo Central.
Se adjunta copia del oficio con Radicado IDRD No.  20182100158921 del 02-Oct-2018 y radicado ADB No.1-2018-23276 del 02-Oct-2018
y radicados No. 2-2018-29966 del 27-Nov-2018 y No.20182100205041 del 12-Dic-2018.
</t>
  </si>
  <si>
    <t>De acuerdo a lo programado esta tarea no alcanza a finalizar en el año 2018, el inventario documental ya esta terminado y se encuentra en control de calidad y paralelamente se hace  estructuración de las bases de datos conforme a los siete (7) periodos establecidos; El inventario de este fondo acumulado representa un 30% del total de las actividades necesarias para la elaboración de la TVD respectiva. 
En razón de lo expuesto anteriormente y explicado al comité de archivo No.4 del 20-Sep-2018, con VoBo de todos los Miembros del Comité de Archivo se solicito prorroga al Archivo General de la Nación - mediante Radicado No 20182100174801 del 02-noviembre-2018 con sello AGN del 06-Nov-2018. En tramite.</t>
  </si>
  <si>
    <t>Listas de Asistencia y Actas de seguimiento. 
Las evidencias se envian en CD con corte al 11-Dic-2018.</t>
  </si>
  <si>
    <t>Carpeta fisica y magnética de Subserie: Transferencia Documental Primaria adjuntando  inventario documental en FUID y  Actas de Transferencia Documental, y Actas de reunión de los seguimientos.
Se reporta evidencias en CD con corte a 11-Dic-2018; incluye cuadro detallado.</t>
  </si>
  <si>
    <t>Permenentemente se hacen sensibilizaciones a los funcionarios y contrtratista de la entidad. en temas relacionados con procesos técnicos de organización de archivos e implementación de TRD, elaboración de inventarios, transferencias documentales. Se anexa cuadro detallado de capacitaciones y seguimiento por vigencia.
Con las actividades y las evidencias enviadas con cada informe trimestral y revisadas por la oficina de control interno, consideramos cumplido el PMA en el item 3.1.</t>
  </si>
  <si>
    <t>Continuamente se viene haciendo seguimiento a las áreas con el fin de validar los procesos técnicos de organización de archivos e inventarios documentales, conforme a las series y subseries establecidas en las TRD aprobadas, revisiones de las cuales se suscriben actas de reunión donde se anotan las observaciones y los compromisos. Se anexa cuadro detallado de capacitaciones y seguimiento por vigencia.
Con estas actividades y las evidencias enviadas con cada informe trimestral y revisadas por la oficina de control interno, consideramos cumplido el PMA en el item 3.2.</t>
  </si>
  <si>
    <t xml:space="preserve">En la presente vigencia, se realizo el "PROTOCOLO DE ALMACENAMIENTO PARA DOCUMENTOS EN OTROS SOPORTES IDRD V.1", que incluye almacenamiento para material de audio, DVD y CD, el cual se encuentra en revisión en la oficina de planeación en cotrol de calidad; proceso en tramite. Una vez se cuente con su aprobación se hara su inplementación. 
Con estas actividades y las evidencias enviadas y revisadas por la oficina de control interno, consideramos cumplido el PMA en el item 4.2. </t>
  </si>
  <si>
    <t xml:space="preserve">En la vigencia 2017 se dio por cumplido la implementación y socialización del SIC a toda la entidad; sin embargo en Nov-09-2017 se realizo una charla sobre el tema en el marco del Taller de Cultura Archivistica a cargo de la Restauradora del ADB María Fernanda Gonzales.
En el 2018 se ha dado continuidad a la socialización del Sistema de Conservación y Preservación de documentos y sus programas de conservación preventiva; seguimiento al SIC que se hace mediante reportes mensuales, bimensuales y trimestrales de acuerdo al indicador establecido para cada programa y publicados en Isolución. Link Indicadores Isolución: https://isolucion.idrd.gov.co/Isolucion4IDRD/Medicion/frmValorIndicador.aspx
Los programas que no tienen indicador se seguimiento,  este se realiza mediante el diligenciamiento de los formatos establecidos en el SIC y publicados en Isolución. Se anexan.
De acuerdo a lo reportado en cada informe trimestral y las evidencias enviadas y revisadas por la Oficina de Control Interno, consideramos cumplido el PMA en el item 4.1. </t>
  </si>
  <si>
    <r>
      <t xml:space="preserve">Como ha sido la constante en las vigencias 2017-2018 se viene dando continuidad al seguimiento de los programas del Sistema Integrado de Conservación -SIC, y a cada una de sus actividades programadas dentro del Sistema de Conservación, a su vez se incluyen las evidencias en cada indicador establecido en Isolución (indicador de inventario de planos, Inspección de instalaciones físicas y Monitoreo ambiental). Link Indicadores Isolución: https://isolucion.idrd.gov.co/Isolucion4IDRD/Medicion/frmValorIndicador.aspx.
Igualmente, como lo recomendo el AGN, en la actualización del Sistema Integrado de Conservación -SIC se incluyo el Programa de Capacitación; la version 2 del documento fue presentado y aprobado por el Comité de Archivo No.4 celebrado el 20 de septiembre y publicado con los instrumentos PGD y PINAR en su versión 2 en la pagina web y en Isolución, los formatos de cada programa ya estan publicados. En el PINAR se envidencian las actividades de seguimiento del SIC (Paginas 6 y 26 a 29).
</t>
    </r>
    <r>
      <rPr>
        <b/>
        <sz val="10"/>
        <rFont val="Arial"/>
        <family val="2"/>
      </rPr>
      <t>NOTA:</t>
    </r>
    <r>
      <rPr>
        <sz val="10"/>
        <rFont val="Arial"/>
        <family val="2"/>
      </rPr>
      <t xml:space="preserve"> se anexa el concepto jurídico emitido por la Oficina Asesora Jurídica del IDRD en el que se menciona que no hay necesidad de realizar un nuevo Acto Administrativo para soportar la version 2 del documento, el Acta del Comité de Archivo que lo aprobó es suficiente.
Con estas actividades y las evidencias enviadas y revisadas por la oficina de control interno, consideramos cumplido el PMA en el item 4.3. </t>
    </r>
  </si>
  <si>
    <t>Avance Informe Final</t>
  </si>
  <si>
    <r>
      <t xml:space="preserve">La Subdirección de Contratación continua con el levantamiento del inventario documental en FUID, de sus archivos de gestión conforme a las TRD, y debido al alto volumen de informes de contratos a incluir en los expedientes; el personal de dicho archivo esta atrazado con el inventario documental. En razón de lo expuesto y presentado en Comité de Archivo no se alcanza a terminar la tarea en la vigencia 2018. De igual manera las demás áreas continuan con el inventario en FUID, para lo cual se anexa cuadro que resume el estado de los inventarios de cada oficina.
Proceso que se resume así:
De los 2.799,50 Ml de archivos de gestión se han inventariado 1.111,25 ML, con un pendiente de 1065,75 ML, para un acumulado del 40%.
</t>
    </r>
    <r>
      <rPr>
        <b/>
        <sz val="10"/>
        <rFont val="Arial"/>
        <family val="2"/>
      </rPr>
      <t>NOTA:</t>
    </r>
    <r>
      <rPr>
        <sz val="10"/>
        <rFont val="Arial"/>
        <family val="2"/>
      </rPr>
      <t xml:space="preserve"> sobre el ajuste reportado por el AGN sobre el informe No.4 con radicado No.2-2018-15547 se ajusto los inventarios de la serie "</t>
    </r>
    <r>
      <rPr>
        <b/>
        <sz val="10"/>
        <rFont val="Arial"/>
        <family val="2"/>
      </rPr>
      <t>Historia Laboral</t>
    </r>
    <r>
      <rPr>
        <sz val="10"/>
        <rFont val="Arial"/>
        <family val="2"/>
      </rPr>
      <t>" incluyendo las fechas extremas de cada una.
En razón de lo expuesto anteriormente  y explicado al comité de archivo No.4 del 20-Sep-2018, con VoBo de todos los Miembros del Comité de Archivo se solicito prorroga al Archivo General de la Nación mediante Radicado No 20182100174801 del 02-noviembre-2018 y radicado de respuesta AGN No.2-2018-14855 del 22-Nov-2018. Proceso en tramite ante el AGN.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</si>
</sst>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17">
    <font>
      <sz val="11"/>
      <color theme="1"/>
      <name val="Calibri"/>
      <family val="2"/>
      <scheme val="minor"/>
    </font>
    <font>
      <sz val="10"/>
      <name val="Arial"/>
      <family val="2"/>
    </font>
    <font>
      <sz val="10"/>
      <color indexed="8"/>
      <name val="Arial"/>
      <family val="2"/>
    </font>
    <font>
      <b/>
      <sz val="9"/>
      <name val="Arial"/>
      <family val="2"/>
    </font>
    <font>
      <b/>
      <sz val="10"/>
      <name val="Arial"/>
      <family val="2"/>
    </font>
    <font>
      <sz val="10"/>
      <color theme="1"/>
      <name val="Arial"/>
      <family val="2"/>
    </font>
    <font>
      <b/>
      <sz val="9"/>
      <name val="Tahoma"/>
      <family val="2"/>
    </font>
    <font>
      <b/>
      <sz val="10"/>
      <name val="Tahoma"/>
      <family val="2"/>
    </font>
    <font>
      <b/>
      <sz val="11"/>
      <name val="Tahoma"/>
      <family val="2"/>
    </font>
    <font>
      <sz val="9"/>
      <name val="Tahoma"/>
      <family val="2"/>
    </font>
    <font>
      <b/>
      <sz val="10"/>
      <color indexed="30"/>
      <name val="Arial"/>
      <family val="2"/>
    </font>
    <font>
      <b/>
      <sz val="10"/>
      <color theme="1"/>
      <name val="Arial"/>
      <family val="2"/>
    </font>
    <font>
      <b/>
      <sz val="10"/>
      <color indexed="8"/>
      <name val="Arial"/>
      <family val="2"/>
    </font>
    <font>
      <b/>
      <sz val="10"/>
      <color theme="1"/>
      <name val="Calibri"/>
      <family val="2"/>
      <scheme val="minor"/>
    </font>
    <font>
      <b/>
      <sz val="16"/>
      <color theme="1"/>
      <name val="Calibri"/>
      <family val="2"/>
      <scheme val="minor"/>
    </font>
    <font>
      <b/>
      <sz val="10"/>
      <color rgb="FFFF0000"/>
      <name val="Arial"/>
      <family val="2"/>
    </font>
    <font>
      <b/>
      <sz val="8"/>
      <name val="Calibri"/>
      <family val="2"/>
    </font>
  </fonts>
  <fills count="7">
    <fill>
      <patternFill/>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9" tint="0.7999799847602844"/>
        <bgColor indexed="64"/>
      </patternFill>
    </fill>
    <fill>
      <patternFill patternType="solid">
        <fgColor theme="4" tint="0.39998000860214233"/>
        <bgColor indexed="64"/>
      </patternFill>
    </fill>
  </fills>
  <borders count="38">
    <border>
      <left/>
      <right/>
      <top/>
      <bottom/>
      <diagonal/>
    </border>
    <border>
      <left style="thin"/>
      <right style="thin"/>
      <top style="thin"/>
      <bottom style="thin"/>
    </border>
    <border>
      <left style="thin"/>
      <right style="thin"/>
      <top/>
      <bottom style="thin"/>
    </border>
    <border>
      <left style="medium"/>
      <right style="medium"/>
      <top/>
      <bottom style="thin"/>
    </border>
    <border>
      <left style="medium"/>
      <right style="medium"/>
      <top style="thin"/>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bottom style="thin"/>
    </border>
    <border>
      <left style="medium"/>
      <right/>
      <top style="thin"/>
      <bottom style="thin"/>
    </border>
    <border>
      <left/>
      <right/>
      <top style="thin"/>
      <bottom/>
    </border>
    <border>
      <left/>
      <right style="thin"/>
      <top style="thin"/>
      <bottom/>
    </border>
    <border>
      <left style="thin"/>
      <right/>
      <top style="thin"/>
      <bottom/>
    </border>
    <border>
      <left style="thin"/>
      <right/>
      <top/>
      <bottom/>
    </border>
    <border>
      <left style="thin"/>
      <right/>
      <top/>
      <bottom style="thin"/>
    </border>
    <border>
      <left/>
      <right/>
      <top/>
      <bottom style="thin"/>
    </border>
    <border>
      <left style="thin"/>
      <right/>
      <top style="thin"/>
      <bottom style="thin"/>
    </border>
    <border>
      <left style="thin"/>
      <right style="thin"/>
      <top style="thin"/>
      <bottom/>
    </border>
    <border>
      <left style="thin"/>
      <right style="thin"/>
      <top/>
      <bottom/>
    </border>
    <border>
      <left style="medium"/>
      <right style="thin"/>
      <top style="thin"/>
      <bottom/>
    </border>
    <border>
      <left style="medium"/>
      <right style="thin"/>
      <top/>
      <bottom/>
    </border>
    <border>
      <left/>
      <right style="thin"/>
      <top/>
      <bottom/>
    </border>
    <border>
      <left/>
      <right style="thin"/>
      <top/>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style="thin"/>
    </border>
    <border>
      <left/>
      <right style="medium"/>
      <top style="medium"/>
      <bottom style="thin"/>
    </border>
    <border>
      <left style="thin"/>
      <right style="medium"/>
      <top style="thin"/>
      <bottom/>
    </border>
    <border>
      <left style="thin"/>
      <right style="medium"/>
      <top/>
      <bottom style="medium"/>
    </border>
    <border>
      <left style="medium"/>
      <right/>
      <top style="medium"/>
      <bottom style="thin"/>
    </border>
    <border>
      <left/>
      <right style="medium"/>
      <top style="thin"/>
      <bottom/>
    </border>
    <border>
      <left/>
      <right style="medium"/>
      <top/>
      <bottom style="medium"/>
    </border>
    <border>
      <left style="medium"/>
      <right style="thin"/>
      <top style="thin"/>
      <bottom style="medium"/>
    </border>
    <border>
      <left style="thin"/>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1">
    <xf numFmtId="0" fontId="0" fillId="0" borderId="0" xfId="0"/>
    <xf numFmtId="9" fontId="1" fillId="0" borderId="1" xfId="0" applyNumberFormat="1" applyFont="1" applyFill="1" applyBorder="1" applyAlignment="1">
      <alignment horizontal="justify" vertical="top" wrapText="1"/>
    </xf>
    <xf numFmtId="0" fontId="1" fillId="0" borderId="0" xfId="0" applyFont="1" applyAlignment="1">
      <alignment horizontal="justify" vertical="center" wrapText="1"/>
    </xf>
    <xf numFmtId="9" fontId="1" fillId="0" borderId="0" xfId="0" applyNumberFormat="1" applyFont="1" applyAlignment="1">
      <alignment horizontal="justify" vertical="center" wrapText="1"/>
    </xf>
    <xf numFmtId="0" fontId="5" fillId="0" borderId="0" xfId="0" applyFont="1" applyAlignment="1">
      <alignment horizontal="right" vertical="center" wrapText="1"/>
    </xf>
    <xf numFmtId="0" fontId="4" fillId="0" borderId="0" xfId="0" applyFont="1" applyAlignment="1">
      <alignment horizontal="justify" vertical="center" wrapText="1"/>
    </xf>
    <xf numFmtId="9" fontId="4" fillId="0" borderId="0" xfId="0" applyNumberFormat="1" applyFont="1" applyAlignment="1">
      <alignment horizontal="justify" vertical="center" wrapText="1"/>
    </xf>
    <xf numFmtId="9" fontId="4" fillId="0" borderId="0" xfId="0" applyNumberFormat="1" applyFont="1" applyAlignment="1">
      <alignment horizontal="center" vertical="center" wrapText="1"/>
    </xf>
    <xf numFmtId="0" fontId="5" fillId="0" borderId="2" xfId="0" applyFont="1" applyFill="1" applyBorder="1" applyAlignment="1">
      <alignment horizontal="justify" vertical="top" wrapText="1"/>
    </xf>
    <xf numFmtId="0" fontId="5" fillId="0" borderId="3" xfId="0" applyFont="1" applyFill="1" applyBorder="1" applyAlignment="1">
      <alignment horizontal="justify" vertical="top" wrapText="1"/>
    </xf>
    <xf numFmtId="0" fontId="5" fillId="0" borderId="4" xfId="0" applyFont="1" applyFill="1" applyBorder="1" applyAlignment="1">
      <alignment horizontal="justify" vertical="top" wrapText="1"/>
    </xf>
    <xf numFmtId="0" fontId="1" fillId="0" borderId="4" xfId="0" applyFont="1" applyFill="1" applyBorder="1" applyAlignment="1">
      <alignment horizontal="justify" vertical="top" wrapText="1"/>
    </xf>
    <xf numFmtId="0" fontId="5" fillId="0" borderId="5" xfId="0" applyFont="1" applyFill="1" applyBorder="1" applyAlignment="1">
      <alignment horizontal="justify" vertical="top" wrapText="1"/>
    </xf>
    <xf numFmtId="0" fontId="5" fillId="0" borderId="6" xfId="0" applyFont="1" applyFill="1" applyBorder="1" applyAlignment="1">
      <alignment horizontal="justify" vertical="top" wrapText="1"/>
    </xf>
    <xf numFmtId="0" fontId="5" fillId="0" borderId="7" xfId="0" applyFont="1" applyFill="1" applyBorder="1" applyAlignment="1">
      <alignment horizontal="justify" vertical="top" wrapText="1"/>
    </xf>
    <xf numFmtId="0" fontId="5" fillId="0" borderId="8" xfId="0" applyFont="1" applyFill="1" applyBorder="1" applyAlignment="1">
      <alignment horizontal="justify" vertical="top" wrapText="1"/>
    </xf>
    <xf numFmtId="0" fontId="1" fillId="0" borderId="7" xfId="0" applyFont="1" applyFill="1" applyBorder="1" applyAlignment="1">
      <alignment horizontal="justify" vertical="top" wrapText="1"/>
    </xf>
    <xf numFmtId="0" fontId="1" fillId="0" borderId="8" xfId="0" applyFont="1" applyFill="1" applyBorder="1" applyAlignment="1">
      <alignment horizontal="justify" vertical="top" wrapText="1"/>
    </xf>
    <xf numFmtId="0" fontId="5" fillId="0" borderId="9"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Fill="1" applyBorder="1" applyAlignment="1">
      <alignment horizontal="justify" vertical="top" wrapText="1"/>
    </xf>
    <xf numFmtId="0" fontId="5" fillId="0" borderId="1" xfId="0" applyFont="1" applyFill="1" applyBorder="1" applyAlignment="1">
      <alignment horizontal="justify" vertical="top" wrapText="1"/>
    </xf>
    <xf numFmtId="9" fontId="1" fillId="0"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1" fillId="3" borderId="2" xfId="0" applyFont="1" applyFill="1" applyBorder="1" applyAlignment="1" applyProtection="1">
      <alignment horizontal="justify" vertical="center" wrapText="1"/>
      <protection locked="0"/>
    </xf>
    <xf numFmtId="0" fontId="1" fillId="3" borderId="2" xfId="0" applyFont="1" applyFill="1" applyBorder="1" applyAlignment="1">
      <alignment horizontal="justify" vertical="center" wrapText="1"/>
    </xf>
    <xf numFmtId="9" fontId="1" fillId="3" borderId="1" xfId="0" applyNumberFormat="1"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164" fontId="10" fillId="0" borderId="11" xfId="0" applyNumberFormat="1" applyFont="1" applyBorder="1" applyAlignment="1">
      <alignment horizontal="left" vertical="center"/>
    </xf>
    <xf numFmtId="164" fontId="4" fillId="2" borderId="1"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4" fontId="5" fillId="3" borderId="1" xfId="0" applyNumberFormat="1" applyFont="1" applyFill="1" applyBorder="1" applyAlignment="1">
      <alignment horizontal="justify" vertical="center" wrapText="1"/>
    </xf>
    <xf numFmtId="164" fontId="1" fillId="0" borderId="1" xfId="0" applyNumberFormat="1" applyFont="1" applyFill="1" applyBorder="1" applyAlignment="1">
      <alignment horizontal="justify" vertical="center" wrapText="1"/>
    </xf>
    <xf numFmtId="164" fontId="1" fillId="3" borderId="1" xfId="0" applyNumberFormat="1" applyFont="1" applyFill="1" applyBorder="1" applyAlignment="1">
      <alignment horizontal="justify" vertical="center" wrapText="1"/>
    </xf>
    <xf numFmtId="164" fontId="0" fillId="0" borderId="0" xfId="0" applyNumberFormat="1"/>
    <xf numFmtId="1" fontId="1" fillId="3" borderId="2"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0" fillId="0" borderId="0" xfId="0" applyAlignment="1">
      <alignment horizontal="center"/>
    </xf>
    <xf numFmtId="0" fontId="0" fillId="0" borderId="0" xfId="0" applyBorder="1"/>
    <xf numFmtId="0" fontId="0" fillId="0" borderId="13" xfId="0" applyBorder="1"/>
    <xf numFmtId="0" fontId="0" fillId="0" borderId="11" xfId="0" applyBorder="1"/>
    <xf numFmtId="0" fontId="1" fillId="0" borderId="14" xfId="0" applyFont="1" applyFill="1" applyBorder="1" applyAlignment="1">
      <alignment horizontal="justify" vertical="top" wrapText="1"/>
    </xf>
    <xf numFmtId="0" fontId="0" fillId="0" borderId="15" xfId="0" applyBorder="1"/>
    <xf numFmtId="0" fontId="0" fillId="0" borderId="16" xfId="0" applyBorder="1"/>
    <xf numFmtId="1" fontId="1" fillId="0" borderId="1" xfId="0" applyNumberFormat="1" applyFont="1" applyFill="1" applyBorder="1" applyAlignment="1">
      <alignment horizontal="center" vertical="center" wrapText="1"/>
    </xf>
    <xf numFmtId="0" fontId="4" fillId="0" borderId="1" xfId="0" applyFont="1" applyBorder="1" applyAlignment="1">
      <alignment horizontal="center"/>
    </xf>
    <xf numFmtId="0" fontId="4" fillId="0" borderId="11" xfId="0" applyFont="1" applyBorder="1" applyAlignment="1">
      <alignment horizontal="center" vertical="center"/>
    </xf>
    <xf numFmtId="0" fontId="1" fillId="0" borderId="8" xfId="0" applyFont="1" applyFill="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4" fillId="0" borderId="17" xfId="0" applyFont="1" applyBorder="1" applyAlignment="1">
      <alignment horizontal="center"/>
    </xf>
    <xf numFmtId="9" fontId="1" fillId="4" borderId="2" xfId="0" applyNumberFormat="1" applyFont="1" applyFill="1" applyBorder="1" applyAlignment="1">
      <alignment horizontal="center" vertical="center" wrapText="1"/>
    </xf>
    <xf numFmtId="164" fontId="1" fillId="4" borderId="1" xfId="0" applyNumberFormat="1" applyFont="1" applyFill="1" applyBorder="1" applyAlignment="1">
      <alignment horizontal="center" vertical="center"/>
    </xf>
    <xf numFmtId="165" fontId="1" fillId="4" borderId="2" xfId="0" applyNumberFormat="1" applyFont="1" applyFill="1" applyBorder="1" applyAlignment="1">
      <alignment horizontal="center" vertical="center" wrapText="1"/>
    </xf>
    <xf numFmtId="0" fontId="4" fillId="0" borderId="0" xfId="0" applyFont="1" applyAlignment="1">
      <alignment horizontal="left" vertical="center"/>
    </xf>
    <xf numFmtId="165" fontId="1" fillId="0" borderId="1" xfId="0" applyNumberFormat="1" applyFont="1" applyFill="1" applyBorder="1" applyAlignment="1">
      <alignment horizontal="center" vertical="center" wrapText="1"/>
    </xf>
    <xf numFmtId="165" fontId="1" fillId="0" borderId="2" xfId="0" applyNumberFormat="1" applyFont="1" applyFill="1" applyBorder="1" applyAlignment="1">
      <alignment horizontal="center" vertical="center" wrapText="1"/>
    </xf>
    <xf numFmtId="0" fontId="4" fillId="0" borderId="11" xfId="0" applyFont="1" applyBorder="1" applyAlignment="1">
      <alignment horizontal="left" vertical="center"/>
    </xf>
    <xf numFmtId="0" fontId="4" fillId="0" borderId="0" xfId="0" applyFont="1" applyAlignment="1">
      <alignment horizontal="right" vertical="center" wrapText="1"/>
    </xf>
    <xf numFmtId="0" fontId="1" fillId="0" borderId="1" xfId="0" applyFont="1" applyFill="1" applyBorder="1" applyAlignment="1">
      <alignment horizontal="justify" vertical="top"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4" fillId="4" borderId="1" xfId="0" applyFont="1" applyFill="1" applyBorder="1" applyAlignment="1" applyProtection="1">
      <alignment horizontal="center" vertical="center" wrapText="1"/>
      <protection locked="0"/>
    </xf>
    <xf numFmtId="9" fontId="1" fillId="3" borderId="18" xfId="0" applyNumberFormat="1" applyFont="1" applyFill="1" applyBorder="1" applyAlignment="1">
      <alignment horizontal="center" vertical="center" wrapText="1"/>
    </xf>
    <xf numFmtId="9" fontId="1" fillId="3" borderId="19" xfId="0" applyNumberFormat="1"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9" fontId="1" fillId="0" borderId="18"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4" fillId="2" borderId="18" xfId="0" applyFont="1" applyFill="1" applyBorder="1" applyAlignment="1">
      <alignment horizontal="center" vertical="center" textRotation="90" wrapText="1"/>
    </xf>
    <xf numFmtId="0" fontId="4" fillId="2" borderId="19" xfId="0" applyFont="1" applyFill="1" applyBorder="1" applyAlignment="1">
      <alignment horizontal="center" vertical="center" textRotation="90" wrapText="1"/>
    </xf>
    <xf numFmtId="0" fontId="0" fillId="0" borderId="11" xfId="0" applyBorder="1" applyAlignment="1">
      <alignment horizontal="center"/>
    </xf>
    <xf numFmtId="0" fontId="0" fillId="0" borderId="12" xfId="0" applyBorder="1" applyAlignment="1">
      <alignment horizontal="center"/>
    </xf>
    <xf numFmtId="14" fontId="0" fillId="0" borderId="0" xfId="0" applyNumberFormat="1" applyBorder="1" applyAlignment="1">
      <alignment horizontal="center"/>
    </xf>
    <xf numFmtId="14" fontId="0" fillId="0" borderId="22" xfId="0" applyNumberFormat="1"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3" xfId="0" applyFont="1" applyBorder="1" applyAlignment="1">
      <alignment horizontal="center"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2" borderId="1" xfId="0"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11" fillId="0" borderId="1" xfId="0" applyFont="1" applyBorder="1" applyAlignment="1">
      <alignment horizontal="left" vertical="top" wrapText="1"/>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textRotation="90" wrapText="1"/>
      <protection locked="0"/>
    </xf>
    <xf numFmtId="0" fontId="4" fillId="0" borderId="0" xfId="0" applyFont="1" applyAlignment="1">
      <alignment horizontal="right"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3" fillId="2" borderId="18" xfId="0" applyFont="1" applyFill="1" applyBorder="1" applyAlignment="1">
      <alignment horizontal="center" vertical="center" textRotation="90" wrapText="1"/>
    </xf>
    <xf numFmtId="0" fontId="3" fillId="2" borderId="19"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justify" vertical="top" wrapText="1"/>
    </xf>
    <xf numFmtId="0" fontId="4" fillId="2" borderId="1" xfId="0" applyFont="1" applyFill="1" applyBorder="1" applyAlignment="1">
      <alignment horizontal="center" vertical="center" textRotation="90" wrapText="1"/>
    </xf>
    <xf numFmtId="0" fontId="1" fillId="0" borderId="1" xfId="0" applyFont="1" applyFill="1" applyBorder="1" applyAlignment="1">
      <alignment vertical="center" wrapText="1"/>
    </xf>
    <xf numFmtId="0" fontId="4" fillId="0" borderId="0" xfId="0" applyFont="1" applyBorder="1" applyAlignment="1">
      <alignment horizontal="right" vertical="center" wrapText="1"/>
    </xf>
    <xf numFmtId="0" fontId="4" fillId="0" borderId="1" xfId="0" applyFont="1" applyBorder="1" applyAlignment="1">
      <alignment horizontal="left"/>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14" fontId="10" fillId="0" borderId="17" xfId="0" applyNumberFormat="1"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4" fillId="0" borderId="17" xfId="0" applyFont="1" applyBorder="1" applyAlignment="1">
      <alignment horizontal="left"/>
    </xf>
    <xf numFmtId="0" fontId="4" fillId="0" borderId="25" xfId="0" applyFont="1" applyBorder="1" applyAlignment="1">
      <alignment horizontal="left"/>
    </xf>
    <xf numFmtId="0" fontId="10" fillId="0" borderId="17"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 fillId="0" borderId="17" xfId="0" applyFont="1" applyBorder="1" applyAlignment="1">
      <alignment horizontal="left" vertical="center"/>
    </xf>
    <xf numFmtId="0" fontId="1" fillId="0" borderId="24" xfId="0" applyFont="1" applyBorder="1" applyAlignment="1">
      <alignment horizontal="left" vertical="center"/>
    </xf>
    <xf numFmtId="0" fontId="1" fillId="0" borderId="16" xfId="0" applyFont="1" applyBorder="1" applyAlignment="1">
      <alignment horizontal="left" vertical="center"/>
    </xf>
    <xf numFmtId="0" fontId="1" fillId="0" borderId="23" xfId="0" applyFont="1" applyBorder="1" applyAlignment="1">
      <alignment horizontal="left" vertical="center"/>
    </xf>
    <xf numFmtId="0" fontId="4" fillId="0" borderId="17" xfId="0" applyFont="1" applyBorder="1" applyAlignment="1">
      <alignment horizontal="left" vertical="center"/>
    </xf>
    <xf numFmtId="0" fontId="4" fillId="0" borderId="25" xfId="0" applyFont="1" applyBorder="1" applyAlignment="1">
      <alignment horizontal="left" vertical="center"/>
    </xf>
    <xf numFmtId="0" fontId="12" fillId="6" borderId="26"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2" fillId="5" borderId="33"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4" fillId="5" borderId="34" xfId="0" applyFont="1" applyFill="1" applyBorder="1" applyAlignment="1" applyProtection="1">
      <alignment horizontal="center" vertical="center" wrapText="1"/>
      <protection locked="0"/>
    </xf>
    <xf numFmtId="0" fontId="4" fillId="5" borderId="35" xfId="0" applyFont="1" applyFill="1" applyBorder="1" applyAlignment="1" applyProtection="1">
      <alignment horizontal="center" vertical="center" wrapText="1"/>
      <protection locked="0"/>
    </xf>
    <xf numFmtId="164" fontId="4" fillId="2" borderId="1" xfId="0" applyNumberFormat="1" applyFont="1" applyFill="1" applyBorder="1" applyAlignment="1" applyProtection="1">
      <alignment horizontal="center" vertical="center" wrapText="1"/>
      <protection locked="0"/>
    </xf>
    <xf numFmtId="0" fontId="4" fillId="6" borderId="7"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4" borderId="1" xfId="0" applyFont="1" applyFill="1" applyBorder="1" applyAlignment="1" applyProtection="1">
      <alignment horizontal="center" vertical="center" wrapText="1"/>
      <protection locked="0"/>
    </xf>
    <xf numFmtId="0" fontId="4" fillId="0" borderId="24" xfId="0" applyFont="1" applyBorder="1" applyAlignment="1">
      <alignment horizontal="left" vertical="center"/>
    </xf>
    <xf numFmtId="0" fontId="15" fillId="4" borderId="17" xfId="0" applyFont="1" applyFill="1" applyBorder="1" applyAlignment="1" applyProtection="1">
      <alignment horizontal="center" vertical="center" wrapText="1"/>
      <protection locked="0"/>
    </xf>
    <xf numFmtId="0" fontId="15" fillId="4" borderId="25" xfId="0"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
  <sheetViews>
    <sheetView tabSelected="1" workbookViewId="0" topLeftCell="A1">
      <selection activeCell="L12" sqref="L12"/>
    </sheetView>
  </sheetViews>
  <sheetFormatPr defaultColWidth="11.421875" defaultRowHeight="15"/>
  <cols>
    <col min="1" max="1" width="8.140625" style="0" customWidth="1"/>
    <col min="6" max="6" width="19.57421875" style="0" customWidth="1"/>
    <col min="7" max="7" width="12.28125" style="0" customWidth="1"/>
    <col min="8" max="8" width="11.57421875" style="0" customWidth="1"/>
    <col min="9" max="9" width="11.00390625" style="0" customWidth="1"/>
    <col min="14" max="14" width="16.8515625" style="0" customWidth="1"/>
    <col min="15" max="15" width="14.7109375" style="0" customWidth="1"/>
    <col min="16" max="16" width="12.28125" style="0" customWidth="1"/>
    <col min="17" max="17" width="78.00390625" style="0" customWidth="1"/>
    <col min="18" max="18" width="17.140625" style="0" customWidth="1"/>
    <col min="19" max="19" width="29.28125" style="0" customWidth="1"/>
    <col min="20" max="24" width="11.421875" style="0" hidden="1" customWidth="1"/>
  </cols>
  <sheetData>
    <row r="1" spans="7:24" ht="15">
      <c r="G1" s="41"/>
      <c r="H1" s="41"/>
      <c r="I1" s="44"/>
      <c r="J1" s="89" t="s">
        <v>72</v>
      </c>
      <c r="K1" s="90"/>
      <c r="L1" s="90"/>
      <c r="M1" s="90"/>
      <c r="N1" s="90"/>
      <c r="O1" s="90"/>
      <c r="P1" s="90"/>
      <c r="Q1" s="90"/>
      <c r="R1" s="91"/>
      <c r="S1" s="46"/>
      <c r="T1" s="47"/>
      <c r="U1" s="47"/>
      <c r="V1" s="47"/>
      <c r="W1" s="83" t="s">
        <v>73</v>
      </c>
      <c r="X1" s="84"/>
    </row>
    <row r="2" spans="7:24" ht="15">
      <c r="G2" s="41"/>
      <c r="H2" s="41"/>
      <c r="I2" s="44"/>
      <c r="J2" s="92"/>
      <c r="K2" s="93"/>
      <c r="L2" s="93"/>
      <c r="M2" s="93"/>
      <c r="N2" s="93"/>
      <c r="O2" s="93"/>
      <c r="P2" s="93"/>
      <c r="Q2" s="93"/>
      <c r="R2" s="94"/>
      <c r="S2" s="48"/>
      <c r="T2" s="45"/>
      <c r="U2" s="45"/>
      <c r="V2" s="45"/>
      <c r="W2" s="85">
        <v>42564</v>
      </c>
      <c r="X2" s="86"/>
    </row>
    <row r="3" spans="7:24" ht="15">
      <c r="G3" s="41"/>
      <c r="H3" s="41"/>
      <c r="I3" s="44"/>
      <c r="J3" s="95"/>
      <c r="K3" s="96"/>
      <c r="L3" s="96"/>
      <c r="M3" s="96"/>
      <c r="N3" s="96"/>
      <c r="O3" s="96"/>
      <c r="P3" s="96"/>
      <c r="Q3" s="96"/>
      <c r="R3" s="97"/>
      <c r="S3" s="49"/>
      <c r="T3" s="50"/>
      <c r="U3" s="50"/>
      <c r="V3" s="50"/>
      <c r="W3" s="87"/>
      <c r="X3" s="88"/>
    </row>
    <row r="4" spans="1:24" ht="15">
      <c r="A4" s="128" t="s">
        <v>0</v>
      </c>
      <c r="B4" s="129"/>
      <c r="C4" s="130" t="s">
        <v>60</v>
      </c>
      <c r="D4" s="131"/>
      <c r="E4" s="131"/>
      <c r="F4" s="131"/>
      <c r="G4" s="131"/>
      <c r="H4" s="131"/>
      <c r="I4" s="132"/>
      <c r="J4" s="52" t="s">
        <v>1</v>
      </c>
      <c r="K4" s="58"/>
      <c r="L4" s="58"/>
      <c r="M4" s="58"/>
      <c r="N4" s="58"/>
      <c r="O4" s="133" t="s">
        <v>64</v>
      </c>
      <c r="P4" s="134"/>
      <c r="Q4" s="134"/>
      <c r="R4" s="134"/>
      <c r="S4" s="135"/>
      <c r="T4" s="135"/>
      <c r="U4" s="135"/>
      <c r="V4" s="135"/>
      <c r="W4" s="135"/>
      <c r="X4" s="136"/>
    </row>
    <row r="5" spans="1:24" ht="15">
      <c r="A5" s="121" t="s">
        <v>2</v>
      </c>
      <c r="B5" s="121"/>
      <c r="C5" s="130" t="s">
        <v>61</v>
      </c>
      <c r="D5" s="131"/>
      <c r="E5" s="131"/>
      <c r="F5" s="131"/>
      <c r="G5" s="131"/>
      <c r="H5" s="131"/>
      <c r="I5" s="132"/>
      <c r="J5" s="137" t="s">
        <v>3</v>
      </c>
      <c r="K5" s="158"/>
      <c r="L5" s="158"/>
      <c r="M5" s="158"/>
      <c r="N5" s="158"/>
      <c r="O5" s="138"/>
      <c r="P5" s="125">
        <v>42948</v>
      </c>
      <c r="Q5" s="126"/>
      <c r="R5" s="126"/>
      <c r="S5" s="126"/>
      <c r="T5" s="126"/>
      <c r="U5" s="126"/>
      <c r="V5" s="126"/>
      <c r="W5" s="126"/>
      <c r="X5" s="127"/>
    </row>
    <row r="6" spans="1:24" ht="15">
      <c r="A6" s="121" t="s">
        <v>4</v>
      </c>
      <c r="B6" s="121"/>
      <c r="C6" s="122" t="s">
        <v>62</v>
      </c>
      <c r="D6" s="123"/>
      <c r="E6" s="123"/>
      <c r="F6" s="123"/>
      <c r="G6" s="123"/>
      <c r="H6" s="123"/>
      <c r="I6" s="124"/>
      <c r="J6" s="98" t="s">
        <v>5</v>
      </c>
      <c r="K6" s="99"/>
      <c r="L6" s="99"/>
      <c r="M6" s="99"/>
      <c r="N6" s="99"/>
      <c r="O6" s="100"/>
      <c r="P6" s="125">
        <v>43465</v>
      </c>
      <c r="Q6" s="126"/>
      <c r="R6" s="126"/>
      <c r="S6" s="126"/>
      <c r="T6" s="126"/>
      <c r="U6" s="126"/>
      <c r="V6" s="126"/>
      <c r="W6" s="126"/>
      <c r="X6" s="127"/>
    </row>
    <row r="7" spans="1:24" ht="15">
      <c r="A7" s="121" t="s">
        <v>6</v>
      </c>
      <c r="B7" s="121"/>
      <c r="C7" s="68" t="s">
        <v>63</v>
      </c>
      <c r="D7" s="69"/>
      <c r="E7" s="69"/>
      <c r="F7" s="69"/>
      <c r="G7" s="34"/>
      <c r="H7" s="34"/>
      <c r="I7" s="32"/>
      <c r="J7" s="53"/>
      <c r="K7" s="53"/>
      <c r="L7" s="53"/>
      <c r="M7" s="53"/>
      <c r="N7" s="53"/>
      <c r="O7" s="65"/>
      <c r="P7" s="32"/>
      <c r="Q7" s="32"/>
      <c r="R7" s="32"/>
      <c r="S7" s="32"/>
      <c r="T7" s="32"/>
      <c r="U7" s="32"/>
      <c r="V7" s="32"/>
      <c r="W7" s="32"/>
      <c r="X7" s="33"/>
    </row>
    <row r="8" spans="1:24" ht="28.5" customHeight="1" thickBot="1">
      <c r="A8" s="103" t="s">
        <v>41</v>
      </c>
      <c r="B8" s="103"/>
      <c r="C8" s="98" t="s">
        <v>74</v>
      </c>
      <c r="D8" s="99"/>
      <c r="E8" s="99"/>
      <c r="F8" s="99"/>
      <c r="G8" s="99"/>
      <c r="H8" s="99"/>
      <c r="I8" s="99"/>
      <c r="J8" s="99"/>
      <c r="K8" s="99"/>
      <c r="L8" s="99"/>
      <c r="M8" s="99"/>
      <c r="N8" s="99"/>
      <c r="O8" s="99"/>
      <c r="P8" s="99"/>
      <c r="Q8" s="99"/>
      <c r="R8" s="99"/>
      <c r="S8" s="99"/>
      <c r="T8" s="99"/>
      <c r="U8" s="99"/>
      <c r="V8" s="99"/>
      <c r="W8" s="99"/>
      <c r="X8" s="100"/>
    </row>
    <row r="9" spans="1:24" ht="15">
      <c r="A9" s="142" t="s">
        <v>39</v>
      </c>
      <c r="B9" s="143"/>
      <c r="C9" s="144"/>
      <c r="D9" s="144"/>
      <c r="E9" s="144"/>
      <c r="F9" s="144"/>
      <c r="G9" s="144"/>
      <c r="H9" s="144"/>
      <c r="I9" s="144"/>
      <c r="J9" s="144"/>
      <c r="K9" s="144"/>
      <c r="L9" s="144"/>
      <c r="M9" s="144"/>
      <c r="N9" s="144"/>
      <c r="O9" s="144"/>
      <c r="P9" s="144"/>
      <c r="Q9" s="144"/>
      <c r="R9" s="144"/>
      <c r="S9" s="145"/>
      <c r="T9" s="148" t="s">
        <v>38</v>
      </c>
      <c r="U9" s="149"/>
      <c r="V9" s="139" t="s">
        <v>37</v>
      </c>
      <c r="W9" s="140"/>
      <c r="X9" s="141"/>
    </row>
    <row r="10" spans="1:24" ht="24" customHeight="1">
      <c r="A10" s="104" t="s">
        <v>7</v>
      </c>
      <c r="B10" s="104" t="s">
        <v>8</v>
      </c>
      <c r="C10" s="105" t="s">
        <v>9</v>
      </c>
      <c r="D10" s="104" t="s">
        <v>10</v>
      </c>
      <c r="E10" s="104" t="s">
        <v>11</v>
      </c>
      <c r="F10" s="104" t="s">
        <v>12</v>
      </c>
      <c r="G10" s="152" t="s">
        <v>13</v>
      </c>
      <c r="H10" s="152"/>
      <c r="I10" s="104" t="s">
        <v>14</v>
      </c>
      <c r="J10" s="104" t="s">
        <v>15</v>
      </c>
      <c r="K10" s="159" t="s">
        <v>105</v>
      </c>
      <c r="L10" s="160"/>
      <c r="M10" s="157" t="s">
        <v>79</v>
      </c>
      <c r="N10" s="157" t="s">
        <v>80</v>
      </c>
      <c r="O10" s="104" t="s">
        <v>16</v>
      </c>
      <c r="P10" s="104" t="s">
        <v>17</v>
      </c>
      <c r="Q10" s="104" t="s">
        <v>18</v>
      </c>
      <c r="R10" s="104" t="s">
        <v>19</v>
      </c>
      <c r="S10" s="101" t="s">
        <v>22</v>
      </c>
      <c r="T10" s="102" t="s">
        <v>36</v>
      </c>
      <c r="U10" s="150" t="s">
        <v>42</v>
      </c>
      <c r="V10" s="153" t="s">
        <v>20</v>
      </c>
      <c r="W10" s="155" t="s">
        <v>21</v>
      </c>
      <c r="X10" s="146" t="s">
        <v>40</v>
      </c>
    </row>
    <row r="11" spans="1:24" ht="40.5" customHeight="1" thickBot="1">
      <c r="A11" s="104"/>
      <c r="B11" s="104"/>
      <c r="C11" s="105"/>
      <c r="D11" s="104"/>
      <c r="E11" s="104"/>
      <c r="F11" s="104"/>
      <c r="G11" s="35" t="s">
        <v>23</v>
      </c>
      <c r="H11" s="35" t="s">
        <v>24</v>
      </c>
      <c r="I11" s="104"/>
      <c r="J11" s="104"/>
      <c r="K11" s="70" t="s">
        <v>81</v>
      </c>
      <c r="L11" s="70" t="s">
        <v>82</v>
      </c>
      <c r="M11" s="157"/>
      <c r="N11" s="157"/>
      <c r="O11" s="104"/>
      <c r="P11" s="104"/>
      <c r="Q11" s="104"/>
      <c r="R11" s="104"/>
      <c r="S11" s="101"/>
      <c r="T11" s="102"/>
      <c r="U11" s="151"/>
      <c r="V11" s="154"/>
      <c r="W11" s="156"/>
      <c r="X11" s="147"/>
    </row>
    <row r="12" spans="1:24" ht="312" customHeight="1">
      <c r="A12" s="77">
        <v>1</v>
      </c>
      <c r="B12" s="79" t="s">
        <v>52</v>
      </c>
      <c r="C12" s="81" t="s">
        <v>25</v>
      </c>
      <c r="D12" s="79" t="s">
        <v>46</v>
      </c>
      <c r="E12" s="21">
        <v>1</v>
      </c>
      <c r="F12" s="31" t="s">
        <v>76</v>
      </c>
      <c r="G12" s="36">
        <v>42979</v>
      </c>
      <c r="H12" s="37">
        <v>43465</v>
      </c>
      <c r="I12" s="42">
        <v>74</v>
      </c>
      <c r="J12" s="64">
        <v>0.373</v>
      </c>
      <c r="K12" s="60">
        <v>43344</v>
      </c>
      <c r="L12" s="60">
        <v>43419</v>
      </c>
      <c r="M12" s="59">
        <v>0.02</v>
      </c>
      <c r="N12" s="61">
        <f>+J12+M12</f>
        <v>0.393</v>
      </c>
      <c r="O12" s="28" t="s">
        <v>66</v>
      </c>
      <c r="P12" s="71">
        <f>SUM((+N12+N13+N14)/3)</f>
        <v>0.7976666666666666</v>
      </c>
      <c r="Q12" s="29" t="s">
        <v>106</v>
      </c>
      <c r="R12" s="31" t="s">
        <v>77</v>
      </c>
      <c r="S12" s="26" t="s">
        <v>87</v>
      </c>
      <c r="T12" s="9"/>
      <c r="U12" s="18"/>
      <c r="V12" s="12"/>
      <c r="W12" s="8"/>
      <c r="X12" s="13"/>
    </row>
    <row r="13" spans="1:24" ht="137.25" customHeight="1">
      <c r="A13" s="78"/>
      <c r="B13" s="80"/>
      <c r="C13" s="82"/>
      <c r="D13" s="80"/>
      <c r="E13" s="22">
        <v>2</v>
      </c>
      <c r="F13" s="24" t="s">
        <v>65</v>
      </c>
      <c r="G13" s="36">
        <v>42979</v>
      </c>
      <c r="H13" s="37">
        <v>43344</v>
      </c>
      <c r="I13" s="43">
        <v>52</v>
      </c>
      <c r="J13" s="26">
        <v>0.91</v>
      </c>
      <c r="K13" s="60">
        <v>43344</v>
      </c>
      <c r="L13" s="60">
        <v>43419</v>
      </c>
      <c r="M13" s="59">
        <v>0.09</v>
      </c>
      <c r="N13" s="59">
        <f aca="true" t="shared" si="0" ref="N13:N22">+J13+M13</f>
        <v>1</v>
      </c>
      <c r="O13" s="28" t="s">
        <v>67</v>
      </c>
      <c r="P13" s="72"/>
      <c r="Q13" s="29" t="s">
        <v>90</v>
      </c>
      <c r="R13" s="31" t="s">
        <v>78</v>
      </c>
      <c r="S13" s="54" t="s">
        <v>91</v>
      </c>
      <c r="T13" s="10"/>
      <c r="U13" s="19"/>
      <c r="V13" s="14"/>
      <c r="W13" s="25"/>
      <c r="X13" s="15"/>
    </row>
    <row r="14" spans="1:24" ht="157.5" customHeight="1">
      <c r="A14" s="78"/>
      <c r="B14" s="80"/>
      <c r="C14" s="82"/>
      <c r="D14" s="80"/>
      <c r="E14" s="22">
        <v>3</v>
      </c>
      <c r="F14" s="24" t="s">
        <v>84</v>
      </c>
      <c r="G14" s="36">
        <v>42979</v>
      </c>
      <c r="H14" s="37">
        <v>43344</v>
      </c>
      <c r="I14" s="43">
        <v>68</v>
      </c>
      <c r="J14" s="26">
        <v>1</v>
      </c>
      <c r="K14" s="60">
        <v>43344</v>
      </c>
      <c r="L14" s="60">
        <v>43419</v>
      </c>
      <c r="M14" s="59">
        <v>0</v>
      </c>
      <c r="N14" s="59">
        <f t="shared" si="0"/>
        <v>1</v>
      </c>
      <c r="O14" s="28" t="s">
        <v>68</v>
      </c>
      <c r="P14" s="73"/>
      <c r="Q14" s="29" t="s">
        <v>92</v>
      </c>
      <c r="R14" s="31" t="s">
        <v>78</v>
      </c>
      <c r="S14" s="54" t="s">
        <v>93</v>
      </c>
      <c r="T14" s="10"/>
      <c r="U14" s="19"/>
      <c r="V14" s="14"/>
      <c r="W14" s="25"/>
      <c r="X14" s="15"/>
    </row>
    <row r="15" spans="1:24" ht="201.75" customHeight="1">
      <c r="A15" s="77">
        <v>2</v>
      </c>
      <c r="B15" s="79" t="s">
        <v>53</v>
      </c>
      <c r="C15" s="81" t="s">
        <v>26</v>
      </c>
      <c r="D15" s="79" t="s">
        <v>43</v>
      </c>
      <c r="E15" s="21">
        <v>1</v>
      </c>
      <c r="F15" s="31" t="s">
        <v>47</v>
      </c>
      <c r="G15" s="36">
        <v>42948</v>
      </c>
      <c r="H15" s="37">
        <v>43008</v>
      </c>
      <c r="I15" s="43">
        <v>9</v>
      </c>
      <c r="J15" s="26">
        <v>1</v>
      </c>
      <c r="K15" s="60">
        <v>43344</v>
      </c>
      <c r="L15" s="60">
        <v>43419</v>
      </c>
      <c r="M15" s="59">
        <v>-0.15</v>
      </c>
      <c r="N15" s="59">
        <f t="shared" si="0"/>
        <v>0.85</v>
      </c>
      <c r="O15" s="30" t="s">
        <v>56</v>
      </c>
      <c r="P15" s="74">
        <f>SUM(N15+N16+N17)/3</f>
        <v>0.65</v>
      </c>
      <c r="Q15" s="29" t="s">
        <v>94</v>
      </c>
      <c r="R15" s="31" t="s">
        <v>78</v>
      </c>
      <c r="S15" s="26" t="s">
        <v>86</v>
      </c>
      <c r="T15" s="10"/>
      <c r="U15" s="19"/>
      <c r="V15" s="14"/>
      <c r="W15" s="25"/>
      <c r="X15" s="15"/>
    </row>
    <row r="16" spans="1:24" ht="164.25" customHeight="1">
      <c r="A16" s="78"/>
      <c r="B16" s="80"/>
      <c r="C16" s="82"/>
      <c r="D16" s="80"/>
      <c r="E16" s="22">
        <v>2</v>
      </c>
      <c r="F16" s="31" t="s">
        <v>54</v>
      </c>
      <c r="G16" s="36">
        <v>43009</v>
      </c>
      <c r="H16" s="37">
        <v>43281</v>
      </c>
      <c r="I16" s="43">
        <v>39</v>
      </c>
      <c r="J16" s="26">
        <v>1</v>
      </c>
      <c r="K16" s="60">
        <v>43344</v>
      </c>
      <c r="L16" s="60">
        <v>43419</v>
      </c>
      <c r="M16" s="59">
        <v>-0.2</v>
      </c>
      <c r="N16" s="59">
        <f t="shared" si="0"/>
        <v>0.8</v>
      </c>
      <c r="O16" s="30" t="s">
        <v>57</v>
      </c>
      <c r="P16" s="75"/>
      <c r="Q16" s="29" t="s">
        <v>95</v>
      </c>
      <c r="R16" s="31" t="s">
        <v>78</v>
      </c>
      <c r="S16" s="26" t="s">
        <v>96</v>
      </c>
      <c r="T16" s="11"/>
      <c r="U16" s="19"/>
      <c r="V16" s="14"/>
      <c r="W16" s="25"/>
      <c r="X16" s="15"/>
    </row>
    <row r="17" spans="1:24" ht="156" customHeight="1">
      <c r="A17" s="107"/>
      <c r="B17" s="108"/>
      <c r="C17" s="109"/>
      <c r="D17" s="108"/>
      <c r="E17" s="22">
        <v>3</v>
      </c>
      <c r="F17" s="31" t="s">
        <v>55</v>
      </c>
      <c r="G17" s="36">
        <v>43009</v>
      </c>
      <c r="H17" s="38">
        <v>43373</v>
      </c>
      <c r="I17" s="43">
        <v>39</v>
      </c>
      <c r="J17" s="26">
        <v>0.3</v>
      </c>
      <c r="K17" s="60">
        <v>43243</v>
      </c>
      <c r="L17" s="60">
        <v>43419</v>
      </c>
      <c r="M17" s="59">
        <v>0</v>
      </c>
      <c r="N17" s="59">
        <f t="shared" si="0"/>
        <v>0.3</v>
      </c>
      <c r="O17" s="30" t="s">
        <v>57</v>
      </c>
      <c r="P17" s="76"/>
      <c r="Q17" s="31" t="s">
        <v>97</v>
      </c>
      <c r="R17" s="31" t="s">
        <v>78</v>
      </c>
      <c r="S17" s="26" t="s">
        <v>87</v>
      </c>
      <c r="T17" s="11"/>
      <c r="U17" s="20"/>
      <c r="V17" s="16"/>
      <c r="W17" s="67"/>
      <c r="X17" s="17"/>
    </row>
    <row r="18" spans="1:24" ht="115.5" customHeight="1">
      <c r="A18" s="116">
        <v>3</v>
      </c>
      <c r="B18" s="117" t="s">
        <v>58</v>
      </c>
      <c r="C18" s="118" t="s">
        <v>27</v>
      </c>
      <c r="D18" s="119" t="s">
        <v>44</v>
      </c>
      <c r="E18" s="23">
        <v>1</v>
      </c>
      <c r="F18" s="55" t="s">
        <v>69</v>
      </c>
      <c r="G18" s="39">
        <v>42856</v>
      </c>
      <c r="H18" s="40">
        <v>43038</v>
      </c>
      <c r="I18" s="43">
        <v>26</v>
      </c>
      <c r="J18" s="26">
        <v>1</v>
      </c>
      <c r="K18" s="60">
        <v>43243</v>
      </c>
      <c r="L18" s="60">
        <v>43419</v>
      </c>
      <c r="M18" s="59">
        <v>0</v>
      </c>
      <c r="N18" s="59">
        <f t="shared" si="0"/>
        <v>1</v>
      </c>
      <c r="O18" s="27" t="s">
        <v>83</v>
      </c>
      <c r="P18" s="71">
        <f>SUM((+N18+N19)/2)</f>
        <v>1</v>
      </c>
      <c r="Q18" s="29" t="s">
        <v>100</v>
      </c>
      <c r="R18" s="31" t="s">
        <v>78</v>
      </c>
      <c r="S18" s="26" t="s">
        <v>98</v>
      </c>
      <c r="T18" s="10"/>
      <c r="U18" s="19"/>
      <c r="V18" s="14"/>
      <c r="W18" s="25"/>
      <c r="X18" s="15"/>
    </row>
    <row r="19" spans="1:24" ht="165" customHeight="1">
      <c r="A19" s="116"/>
      <c r="B19" s="117"/>
      <c r="C19" s="118"/>
      <c r="D19" s="119"/>
      <c r="E19" s="23">
        <v>2</v>
      </c>
      <c r="F19" s="57" t="s">
        <v>75</v>
      </c>
      <c r="G19" s="39">
        <v>42856</v>
      </c>
      <c r="H19" s="40">
        <v>43464</v>
      </c>
      <c r="I19" s="43">
        <v>87</v>
      </c>
      <c r="J19" s="26">
        <v>1</v>
      </c>
      <c r="K19" s="60">
        <v>43243</v>
      </c>
      <c r="L19" s="60">
        <v>43419</v>
      </c>
      <c r="M19" s="59">
        <v>0</v>
      </c>
      <c r="N19" s="59">
        <f t="shared" si="0"/>
        <v>1</v>
      </c>
      <c r="O19" s="27" t="s">
        <v>48</v>
      </c>
      <c r="P19" s="73"/>
      <c r="Q19" s="29" t="s">
        <v>101</v>
      </c>
      <c r="R19" s="31" t="s">
        <v>78</v>
      </c>
      <c r="S19" s="26" t="s">
        <v>99</v>
      </c>
      <c r="T19" s="10"/>
      <c r="U19" s="19"/>
      <c r="V19" s="14"/>
      <c r="W19" s="25"/>
      <c r="X19" s="15"/>
    </row>
    <row r="20" spans="1:24" ht="209.25" customHeight="1">
      <c r="A20" s="77">
        <v>4</v>
      </c>
      <c r="B20" s="113" t="s">
        <v>59</v>
      </c>
      <c r="C20" s="110" t="s">
        <v>28</v>
      </c>
      <c r="D20" s="79" t="s">
        <v>45</v>
      </c>
      <c r="E20" s="23">
        <v>1</v>
      </c>
      <c r="F20" s="56" t="s">
        <v>71</v>
      </c>
      <c r="G20" s="39">
        <v>42887</v>
      </c>
      <c r="H20" s="40">
        <v>43008</v>
      </c>
      <c r="I20" s="51">
        <v>17</v>
      </c>
      <c r="J20" s="26">
        <v>1</v>
      </c>
      <c r="K20" s="60">
        <v>43243</v>
      </c>
      <c r="L20" s="60">
        <v>43419</v>
      </c>
      <c r="M20" s="59">
        <v>0</v>
      </c>
      <c r="N20" s="59">
        <f t="shared" si="0"/>
        <v>1</v>
      </c>
      <c r="O20" s="26" t="s">
        <v>50</v>
      </c>
      <c r="P20" s="71">
        <f>SUM((+N20+N21+N22)/3)</f>
        <v>1</v>
      </c>
      <c r="Q20" s="29" t="s">
        <v>103</v>
      </c>
      <c r="R20" s="31" t="s">
        <v>78</v>
      </c>
      <c r="S20" s="27" t="s">
        <v>85</v>
      </c>
      <c r="T20" s="11"/>
      <c r="U20" s="20"/>
      <c r="V20" s="16"/>
      <c r="W20" s="67"/>
      <c r="X20" s="17"/>
    </row>
    <row r="21" spans="1:24" ht="151.5" customHeight="1">
      <c r="A21" s="78"/>
      <c r="B21" s="114"/>
      <c r="C21" s="111"/>
      <c r="D21" s="80"/>
      <c r="E21" s="23">
        <v>2</v>
      </c>
      <c r="F21" s="56" t="s">
        <v>70</v>
      </c>
      <c r="G21" s="39">
        <v>42948</v>
      </c>
      <c r="H21" s="40">
        <v>43084</v>
      </c>
      <c r="I21" s="51">
        <v>22</v>
      </c>
      <c r="J21" s="26">
        <v>1</v>
      </c>
      <c r="K21" s="60">
        <v>43243</v>
      </c>
      <c r="L21" s="60">
        <v>43419</v>
      </c>
      <c r="M21" s="59">
        <v>0</v>
      </c>
      <c r="N21" s="59">
        <f t="shared" si="0"/>
        <v>1</v>
      </c>
      <c r="O21" s="26" t="s">
        <v>50</v>
      </c>
      <c r="P21" s="72"/>
      <c r="Q21" s="29" t="s">
        <v>102</v>
      </c>
      <c r="R21" s="31" t="s">
        <v>78</v>
      </c>
      <c r="S21" s="27" t="s">
        <v>88</v>
      </c>
      <c r="T21" s="11"/>
      <c r="U21" s="20"/>
      <c r="V21" s="16"/>
      <c r="W21" s="67"/>
      <c r="X21" s="17"/>
    </row>
    <row r="22" spans="1:24" ht="287.25" customHeight="1">
      <c r="A22" s="107"/>
      <c r="B22" s="115"/>
      <c r="C22" s="112"/>
      <c r="D22" s="108"/>
      <c r="E22" s="22">
        <v>3</v>
      </c>
      <c r="F22" s="56" t="s">
        <v>49</v>
      </c>
      <c r="G22" s="39">
        <v>42948</v>
      </c>
      <c r="H22" s="40">
        <v>43464</v>
      </c>
      <c r="I22" s="51">
        <v>74</v>
      </c>
      <c r="J22" s="63">
        <v>0.709</v>
      </c>
      <c r="K22" s="60">
        <v>43243</v>
      </c>
      <c r="L22" s="60">
        <v>43419</v>
      </c>
      <c r="M22" s="61">
        <v>0.291</v>
      </c>
      <c r="N22" s="59">
        <f t="shared" si="0"/>
        <v>1</v>
      </c>
      <c r="O22" s="26" t="s">
        <v>51</v>
      </c>
      <c r="P22" s="73"/>
      <c r="Q22" s="1" t="s">
        <v>104</v>
      </c>
      <c r="R22" s="31" t="s">
        <v>78</v>
      </c>
      <c r="S22" s="27" t="s">
        <v>89</v>
      </c>
      <c r="T22" s="11"/>
      <c r="U22" s="20"/>
      <c r="V22" s="16"/>
      <c r="W22" s="67"/>
      <c r="X22" s="17"/>
    </row>
    <row r="24" spans="4:9" ht="15">
      <c r="D24" s="120" t="s">
        <v>29</v>
      </c>
      <c r="E24" s="120"/>
      <c r="F24" s="120"/>
      <c r="G24" s="120"/>
      <c r="H24" s="2" t="s">
        <v>30</v>
      </c>
      <c r="I24" s="3">
        <f>SUM(P12)</f>
        <v>0.7976666666666666</v>
      </c>
    </row>
    <row r="25" spans="4:9" ht="15">
      <c r="D25" s="66"/>
      <c r="E25" s="66"/>
      <c r="F25" s="4"/>
      <c r="G25" s="4"/>
      <c r="H25" s="2" t="s">
        <v>31</v>
      </c>
      <c r="I25" s="3">
        <f>SUM(P15)</f>
        <v>0.65</v>
      </c>
    </row>
    <row r="26" spans="4:9" ht="15">
      <c r="D26" s="66"/>
      <c r="E26" s="66"/>
      <c r="F26" s="4"/>
      <c r="G26" s="4"/>
      <c r="H26" s="2" t="s">
        <v>32</v>
      </c>
      <c r="I26" s="3">
        <f>SUM(P18)</f>
        <v>1</v>
      </c>
    </row>
    <row r="27" spans="4:9" ht="15">
      <c r="D27" s="66"/>
      <c r="E27" s="66"/>
      <c r="F27" s="4"/>
      <c r="G27" s="4"/>
      <c r="H27" s="2" t="s">
        <v>33</v>
      </c>
      <c r="I27" s="3">
        <f>SUM(P20)</f>
        <v>1</v>
      </c>
    </row>
    <row r="28" spans="4:9" ht="15">
      <c r="D28" s="66"/>
      <c r="E28" s="66"/>
      <c r="F28" s="4"/>
      <c r="G28" s="4"/>
      <c r="H28" s="5"/>
      <c r="I28" s="6"/>
    </row>
    <row r="29" spans="4:9" ht="15">
      <c r="D29" s="106" t="s">
        <v>34</v>
      </c>
      <c r="E29" s="106"/>
      <c r="F29" s="106"/>
      <c r="G29" s="106"/>
      <c r="H29" s="7">
        <f>SUM(I24:I27)/4</f>
        <v>0.8619166666666667</v>
      </c>
      <c r="I29" s="62" t="s">
        <v>35</v>
      </c>
    </row>
  </sheetData>
  <mergeCells count="65">
    <mergeCell ref="J1:R3"/>
    <mergeCell ref="W1:X1"/>
    <mergeCell ref="W2:X2"/>
    <mergeCell ref="W3:X3"/>
    <mergeCell ref="A4:B4"/>
    <mergeCell ref="C4:I4"/>
    <mergeCell ref="O4:X4"/>
    <mergeCell ref="A5:B5"/>
    <mergeCell ref="C5:I5"/>
    <mergeCell ref="J5:O5"/>
    <mergeCell ref="P5:X5"/>
    <mergeCell ref="A6:B6"/>
    <mergeCell ref="C6:I6"/>
    <mergeCell ref="J6:O6"/>
    <mergeCell ref="P6:X6"/>
    <mergeCell ref="F10:F11"/>
    <mergeCell ref="A7:B7"/>
    <mergeCell ref="A8:B8"/>
    <mergeCell ref="C8:X8"/>
    <mergeCell ref="A9:S9"/>
    <mergeCell ref="T9:U9"/>
    <mergeCell ref="V9:X9"/>
    <mergeCell ref="A10:A11"/>
    <mergeCell ref="B10:B11"/>
    <mergeCell ref="C10:C11"/>
    <mergeCell ref="D10:D11"/>
    <mergeCell ref="E10:E11"/>
    <mergeCell ref="I10:I11"/>
    <mergeCell ref="J10:J11"/>
    <mergeCell ref="K10:L10"/>
    <mergeCell ref="M10:M11"/>
    <mergeCell ref="N10:N11"/>
    <mergeCell ref="U10:U11"/>
    <mergeCell ref="V10:V11"/>
    <mergeCell ref="W10:W11"/>
    <mergeCell ref="X10:X11"/>
    <mergeCell ref="A12:A14"/>
    <mergeCell ref="B12:B14"/>
    <mergeCell ref="C12:C14"/>
    <mergeCell ref="D12:D14"/>
    <mergeCell ref="P12:P14"/>
    <mergeCell ref="O10:O11"/>
    <mergeCell ref="P10:P11"/>
    <mergeCell ref="Q10:Q11"/>
    <mergeCell ref="R10:R11"/>
    <mergeCell ref="S10:S11"/>
    <mergeCell ref="T10:T11"/>
    <mergeCell ref="G10:H10"/>
    <mergeCell ref="P20:P22"/>
    <mergeCell ref="D24:G24"/>
    <mergeCell ref="A15:A17"/>
    <mergeCell ref="B15:B17"/>
    <mergeCell ref="C15:C17"/>
    <mergeCell ref="D15:D17"/>
    <mergeCell ref="P15:P17"/>
    <mergeCell ref="A18:A19"/>
    <mergeCell ref="B18:B19"/>
    <mergeCell ref="C18:C19"/>
    <mergeCell ref="D18:D19"/>
    <mergeCell ref="P18:P19"/>
    <mergeCell ref="D29:G29"/>
    <mergeCell ref="A20:A22"/>
    <mergeCell ref="B20:B22"/>
    <mergeCell ref="C20:C22"/>
    <mergeCell ref="D20:D22"/>
  </mergeCells>
  <dataValidations count="1">
    <dataValidation type="date" operator="greaterThanOrEqual" allowBlank="1" showInputMessage="1" showErrorMessage="1" sqref="E12:E22 H24:H27">
      <formula1>41426</formula1>
    </dataValidation>
  </dataValidations>
  <printOptions/>
  <pageMargins left="0.31496062992125984" right="0.31496062992125984" top="0.35433070866141736" bottom="0.35433070866141736" header="0.31496062992125984" footer="0.31496062992125984"/>
  <pageSetup horizontalDpi="600" verticalDpi="600" orientation="landscape" scale="42" r:id="rId3"/>
  <rowBreaks count="1" manualBreakCount="1">
    <brk id="1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YENNI MARCELA GASCA MUETE</dc:creator>
  <cp:keywords/>
  <dc:description/>
  <cp:lastModifiedBy>Oscar Eliseo Puentes Orjuela</cp:lastModifiedBy>
  <cp:lastPrinted>2018-11-15T21:13:13Z</cp:lastPrinted>
  <dcterms:created xsi:type="dcterms:W3CDTF">2016-07-06T19:37:36Z</dcterms:created>
  <dcterms:modified xsi:type="dcterms:W3CDTF">2019-02-15T13:15:10Z</dcterms:modified>
  <cp:category/>
  <cp:version/>
  <cp:contentType/>
  <cp:contentStatus/>
</cp:coreProperties>
</file>