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6da3b832e5200bb4/Escritorio/DOCUMENTOS/EMPRESAS/2025/IDRD/MONITOREOS PRIMER TRIMESTRTE 2025/CONTRATACION/"/>
    </mc:Choice>
  </mc:AlternateContent>
  <xr:revisionPtr revIDLastSave="22" documentId="14_{06986893-2466-4210-8C79-1C6B4AFB7376}" xr6:coauthVersionLast="47" xr6:coauthVersionMax="47" xr10:uidLastSave="{714FA9F0-B56D-4200-A6F8-5780FA0A607E}"/>
  <bookViews>
    <workbookView xWindow="-118" yWindow="-118" windowWidth="25370" windowHeight="13667" xr2:uid="{00000000-000D-0000-FFFF-FFFF00000000}"/>
  </bookViews>
  <sheets>
    <sheet name="Matriz Riesgos" sheetId="1" r:id="rId1"/>
    <sheet name="Criterios impacto 4" sheetId="6" r:id="rId2"/>
    <sheet name="Criterios impacto 3" sheetId="3" r:id="rId3"/>
    <sheet name="Criterios impacto 2" sheetId="4" r:id="rId4"/>
    <sheet name="Criterios impacto 1" sheetId="5" r:id="rId5"/>
    <sheet name="Parámetros" sheetId="2" r:id="rId6"/>
  </sheets>
  <externalReferences>
    <externalReference r:id="rId7"/>
  </externalReferences>
  <definedNames>
    <definedName name="A_Obj1" localSheetId="4">OFFSET(#REF!,0,0,COUNTA(#REF!)-1,1)</definedName>
    <definedName name="A_Obj1" localSheetId="3">OFFSET(#REF!,0,0,COUNTA(#REF!)-1,1)</definedName>
    <definedName name="A_Obj1" localSheetId="2">OFFSET(#REF!,0,0,COUNTA(#REF!)-1,1)</definedName>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4">#REF!</definedName>
    <definedName name="Acc_1" localSheetId="3">#REF!</definedName>
    <definedName name="Acc_1" localSheetId="2">#REF!</definedName>
    <definedName name="Acc_1" localSheetId="1">#REF!</definedName>
    <definedName name="Acc_1">#REF!</definedName>
    <definedName name="Acc_2" localSheetId="4">#REF!</definedName>
    <definedName name="Acc_2" localSheetId="3">#REF!</definedName>
    <definedName name="Acc_2" localSheetId="2">#REF!</definedName>
    <definedName name="Acc_2" localSheetId="1">#REF!</definedName>
    <definedName name="Acc_2">#REF!</definedName>
    <definedName name="Acc_3" localSheetId="4">#REF!</definedName>
    <definedName name="Acc_3" localSheetId="3">#REF!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_xlnm.Print_Area" localSheetId="0">'Matriz Riesgos'!$A$4:$AT$10</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4">OFFSET(#REF!,0,0,COUNTA(#REF!)-1,1)</definedName>
    <definedName name="jom" localSheetId="3">OFFSET(#REF!,0,0,COUNTA(#REF!)-1,1)</definedName>
    <definedName name="jom" localSheetId="2">OFFSET(#REF!,0,0,COUNTA(#REF!)-1,1)</definedName>
    <definedName name="jom" localSheetId="1">OFFSET(#REF!,0,0,COUNTA(#REF!)-1,1)</definedName>
    <definedName name="jom">OFFSET(#REF!,0,0,COUNTA(#REF!)-1,1)</definedName>
    <definedName name="LISTA_CENTROS_REGIONALES" localSheetId="4">#REF!</definedName>
    <definedName name="LISTA_CENTROS_REGIONALES" localSheetId="3">#REF!</definedName>
    <definedName name="LISTA_CENTROS_REGIONALES" localSheetId="2">#REF!</definedName>
    <definedName name="LISTA_CENTROS_REGIONALES" localSheetId="1">#REF!</definedName>
    <definedName name="LISTA_CENTROS_REGIONALES">#REF!</definedName>
    <definedName name="LISTA_REGIONALES" localSheetId="4">#REF!</definedName>
    <definedName name="LISTA_REGIONALES" localSheetId="3">#REF!</definedName>
    <definedName name="LISTA_REGIONALES" localSheetId="2">#REF!</definedName>
    <definedName name="LISTA_REGIONALES" localSheetId="1">#REF!</definedName>
    <definedName name="LISTA_REGIONALES">#REF!</definedName>
    <definedName name="LISTADESPLEGAR_CENTRO" localSheetId="4">#REF!</definedName>
    <definedName name="LISTADESPLEGAR_CENTRO" localSheetId="3">#REF!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4">OFFSET(#REF!,0,0,COUNTA(#REF!)-1,1)</definedName>
    <definedName name="Objetivos" localSheetId="3">OFFSET(#REF!,0,0,COUNTA(#REF!)-1,1)</definedName>
    <definedName name="Objetivos" localSheetId="2">OFFSET(#REF!,0,0,COUNTA(#REF!)-1,1)</definedName>
    <definedName name="Objetivos" localSheetId="1">OFFSET(#REF!,0,0,COUNTA(#REF!)-1,1)</definedName>
    <definedName name="Objetivos">OFFSET(#REF!,0,0,COUNTA(#REF!)-1,1)</definedName>
    <definedName name="PUTUMAYOL" localSheetId="4">#REF!</definedName>
    <definedName name="PUTUMAYOL" localSheetId="3">#REF!</definedName>
    <definedName name="PUTUMAYOL" localSheetId="2">#REF!</definedName>
    <definedName name="PUTUMAYOL" localSheetId="1">#REF!</definedName>
    <definedName name="PUTUMAYOL">#REF!</definedName>
    <definedName name="QUINDIOL" localSheetId="4">#REF!</definedName>
    <definedName name="QUINDIOL" localSheetId="3">#REF!</definedName>
    <definedName name="QUINDIOL" localSheetId="2">#REF!</definedName>
    <definedName name="QUINDIOL" localSheetId="1">#REF!</definedName>
    <definedName name="QUINDIOL">#REF!</definedName>
    <definedName name="REGIONAL" localSheetId="4">#REF!</definedName>
    <definedName name="REGIONAL" localSheetId="3">#REF!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4">#REF!</definedName>
    <definedName name="SUCREL" localSheetId="3">#REF!</definedName>
    <definedName name="SUCREL" localSheetId="2">#REF!</definedName>
    <definedName name="SUCREL" localSheetId="1">#REF!</definedName>
    <definedName name="SUCREL">#REF!</definedName>
    <definedName name="TOLIMAL" localSheetId="4">#REF!</definedName>
    <definedName name="TOLIMAL" localSheetId="3">#REF!</definedName>
    <definedName name="TOLIMAL" localSheetId="2">#REF!</definedName>
    <definedName name="TOLIMAL" localSheetId="1">#REF!</definedName>
    <definedName name="TOLIMAL">#REF!</definedName>
    <definedName name="VALLE" localSheetId="4">#REF!</definedName>
    <definedName name="VALLE" localSheetId="3">#REF!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1" l="1"/>
  <c r="J8" i="1" s="1"/>
  <c r="K9" i="1"/>
  <c r="J9" i="1" s="1"/>
  <c r="K6" i="1"/>
  <c r="J6" i="1" s="1"/>
  <c r="K5" i="1"/>
  <c r="J5" i="1" s="1"/>
  <c r="AD7" i="1"/>
  <c r="L9" i="1" l="1"/>
  <c r="AP8" i="1"/>
  <c r="L8" i="1"/>
  <c r="AP6" i="1"/>
  <c r="L6" i="1"/>
  <c r="AP9" i="1" l="1"/>
  <c r="L5" i="1" l="1"/>
  <c r="AD5" i="1"/>
  <c r="AE5" i="1" s="1"/>
  <c r="AP5" i="1"/>
  <c r="AD6" i="1"/>
  <c r="AE6" i="1" s="1"/>
  <c r="AD8" i="1"/>
  <c r="AE8" i="1" s="1"/>
  <c r="AD9" i="1"/>
  <c r="AE9" i="1" s="1"/>
  <c r="AD10" i="1"/>
  <c r="AE10" i="1" s="1"/>
  <c r="AG9" i="1" l="1"/>
  <c r="AH9" i="1" s="1"/>
  <c r="AG8" i="1"/>
  <c r="AH8" i="1" s="1"/>
  <c r="AI8" i="1" s="1"/>
  <c r="AG5" i="1"/>
  <c r="AH5" i="1" s="1"/>
  <c r="AI5" i="1" s="1"/>
  <c r="AG10" i="1"/>
  <c r="AH10" i="1" s="1"/>
  <c r="AG6" i="1"/>
  <c r="AH6" i="1" s="1"/>
  <c r="AI6" i="1" s="1"/>
  <c r="AI9" i="1" l="1"/>
  <c r="AM8" i="1"/>
  <c r="AM5" i="1"/>
  <c r="AL5" i="1"/>
</calcChain>
</file>

<file path=xl/sharedStrings.xml><?xml version="1.0" encoding="utf-8"?>
<sst xmlns="http://schemas.openxmlformats.org/spreadsheetml/2006/main" count="519" uniqueCount="259">
  <si>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</si>
  <si>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</si>
  <si>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</si>
  <si>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</si>
  <si>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</si>
  <si>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</si>
  <si>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</si>
  <si>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</si>
  <si>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</si>
  <si>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</si>
  <si>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</si>
  <si>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</si>
  <si>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</si>
  <si>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</si>
  <si>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</si>
  <si>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</si>
  <si>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</si>
  <si>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</si>
  <si>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</si>
  <si>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</si>
  <si>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</si>
  <si>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</si>
  <si>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</si>
  <si>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</si>
  <si>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</si>
  <si>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</si>
  <si>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</si>
  <si>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</si>
  <si>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</si>
  <si>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</si>
  <si>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</si>
  <si>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</si>
  <si>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</si>
  <si>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</si>
  <si>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</si>
  <si>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</si>
  <si>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</si>
  <si>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</si>
  <si>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</si>
  <si>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</si>
  <si>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</si>
  <si>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</si>
  <si>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</si>
  <si>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</si>
  <si>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</si>
  <si>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</si>
  <si>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</si>
  <si>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</si>
  <si>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</si>
  <si>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</si>
  <si>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</si>
  <si>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</si>
  <si>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</si>
  <si>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</si>
  <si>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</si>
  <si>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</si>
  <si>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</si>
  <si>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</si>
  <si>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</si>
  <si>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</si>
  <si>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INDICADOR</t>
  </si>
  <si>
    <t>RECURSOS 
Económico, Humano y/o Logístico</t>
  </si>
  <si>
    <t>PLAN DE CONTINGENCIA - POR CADA RIESGO</t>
  </si>
  <si>
    <t>Adquisición de Bienes y Servicios</t>
  </si>
  <si>
    <t>Desempeño de los procesos: Capacidad humana, técnica y financiera de los procesos para lograr el cumplimiento de sus objetivos.</t>
  </si>
  <si>
    <t>N/A</t>
  </si>
  <si>
    <t>Corrupción</t>
  </si>
  <si>
    <t>Análisis de contexto de índole táctico</t>
  </si>
  <si>
    <t>Deficiencia en la estructuración de requisitos del bien, obra  o servicio a contratar</t>
  </si>
  <si>
    <t>Investigaciones disciplinarias, fiscales y penales.
Pérdida de imagen o reputación institucional.</t>
  </si>
  <si>
    <t>Posible (3)</t>
  </si>
  <si>
    <t>Preventivo</t>
  </si>
  <si>
    <t>Subdirector de Contratación</t>
  </si>
  <si>
    <t xml:space="preserve">
Abogado asignado por la Subdirección de Contratación
</t>
  </si>
  <si>
    <t>Por cada proceso</t>
  </si>
  <si>
    <t>Verificar que los requisitos de todos los componentes del proceso de selección  estén establecidos acorde a la necesidades a contratar.</t>
  </si>
  <si>
    <t xml:space="preserve">
Revisión de la ficha técnica y anexos técnicos previo a la cotización
Revisión de los estudios previos y anexos técnicos para la adquisición de bienes y servicios
Análisis del comité de contratación
</t>
  </si>
  <si>
    <t>Solicitar ajuste de los requisitos al área responsable del proceso</t>
  </si>
  <si>
    <t xml:space="preserve">Correos electrónicos - memorandos
Actas de reunión </t>
  </si>
  <si>
    <t>Fuerte</t>
  </si>
  <si>
    <t>Directamente</t>
  </si>
  <si>
    <t>No Disminuye</t>
  </si>
  <si>
    <t>Improbable (2)</t>
  </si>
  <si>
    <t>Mayor (4)</t>
  </si>
  <si>
    <t>Reducir</t>
  </si>
  <si>
    <t>Tomar acciones frente a los resultados del  seguimiento aleatorio al 10% de todos los procesos de selección adelantados  en el semestre para verificar el grado de cumplimiento de los requisitos en los procesos de contratación</t>
  </si>
  <si>
    <t>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 
Meta: 0
Frecuencia: Semestral</t>
  </si>
  <si>
    <t>Recurso humano: Funcionarios  y personal contratista de la Subdirección de Contratación  financiado por el proyecto  de inversión de la SAF</t>
  </si>
  <si>
    <t>Realizar las acciones legales y administrativas a que haya lugar, las cuales dependen de la etapa contractual donde se encuentre el proceso</t>
  </si>
  <si>
    <t xml:space="preserve">Direccionamiento del profesional para adjudicar el proceso 
(posible conflicto de intereses) </t>
  </si>
  <si>
    <t>Probable (4)</t>
  </si>
  <si>
    <t>Comité evaluador</t>
  </si>
  <si>
    <t xml:space="preserve">Subdirector de Contratación
</t>
  </si>
  <si>
    <t xml:space="preserve">Revisar que los items objeto de evaluación cumplan con los requisitos establecidos en el pliego </t>
  </si>
  <si>
    <t>Cada integrante del comité evaluador, diligencia el formato de evaluación, técnica, jurídica o económica de acuerdo a su competencia.</t>
  </si>
  <si>
    <t>Realizar el ajuste en el documento de evaluación.</t>
  </si>
  <si>
    <t>Evaluación, técnica, jurídica y económica de  cada proceso</t>
  </si>
  <si>
    <t xml:space="preserve">
Tomar acciones frente a los resultados del  seguimiento aleatorio al 15% de todos los procesos de convocatoria pública adelantados en el semestre para verificar que contengan los formatos de evaluación</t>
  </si>
  <si>
    <t>Número de casos donde se presenten errores graves en la evaluación que incidan en favorecer a un oferente en particular, por omisión o extralimitación de requisitos evaluados 
Frecuencia: Semestral
Meta: 0</t>
  </si>
  <si>
    <t xml:space="preserve">Recurso humano: Comité evaluador </t>
  </si>
  <si>
    <t xml:space="preserve">Preventivo </t>
  </si>
  <si>
    <t xml:space="preserve">Ordenador del gasto </t>
  </si>
  <si>
    <t xml:space="preserve">Abogado asignado por la Subdirección de Contratación </t>
  </si>
  <si>
    <t>Revisar la existencia   del memorando "Designación comité evaluador"</t>
  </si>
  <si>
    <t xml:space="preserve">Verificar que el  memorando  "Designación  comité evaluador",   haga parte de los documentos del proceso </t>
  </si>
  <si>
    <t xml:space="preserve">Solicitar al ordenador del gasto la remisión del memorando  "Designación  comité evaluador" para la incorporación en  los documentos del proceso </t>
  </si>
  <si>
    <t xml:space="preserve">Lista de verificación de documentación contractual </t>
  </si>
  <si>
    <t xml:space="preserve">Fuerte </t>
  </si>
  <si>
    <t>Deficiente seguimiento a la gestión contractual por parte del supervisor</t>
  </si>
  <si>
    <t>Investigaciones disiciplinarias, fiscales y penales.
Detrimento patrimonial.
Incumplimiento de metas de los proyectos de inversión.</t>
  </si>
  <si>
    <t>Validar que la solicitud de adición esté debidamente justificada</t>
  </si>
  <si>
    <t>Se verifica que la documentación de la solicitud este completa, y que la justificación sea coherente con los soportes tecnicos adjuntados.</t>
  </si>
  <si>
    <t>No se tramitan las solicitudes de adición</t>
  </si>
  <si>
    <t>Correo electrónico - devolviendo la solicitud de adición</t>
  </si>
  <si>
    <t>Realizar el seguimiento aleatorio al 10% de todas las solicitudes de adición y prorroga de contratos, con el fin de verificar la debida justificación del tramite solicitado.</t>
  </si>
  <si>
    <t>Número de solicitudes de adición y prorroga que no cumplen con la adecuda justificación tecnica,  de conformidad con la ejecución del contrato
Frecuencia: Semestral
Meta: 0</t>
  </si>
  <si>
    <t xml:space="preserve">Recurso humano: Funcionarios  y personal contratista de la Subdirección de Contratación  financiado por el proyecto  de inversión de la SAF  </t>
  </si>
  <si>
    <t>Recibir bienes, obras y/o servicios que no satisfacen las necesidades de la entidad.
Investigaciones disiciplinarias, fiscales y penales.
Detrimento patrimonial.
Pérdida de imagen o reputación institucional.</t>
  </si>
  <si>
    <t>Casi Seguro (5)</t>
  </si>
  <si>
    <t>Supervisor
Interventor
Ordenador del Gasto</t>
  </si>
  <si>
    <t>Mensual</t>
  </si>
  <si>
    <t>Revisar que se están cumpliendo con las obligaciones contractuales.</t>
  </si>
  <si>
    <t>Mediante el informe de actividades y supervisión se debe evidenciar el avance de la ejecución del contrato.</t>
  </si>
  <si>
    <t>Solicitar ajuste del informe presentado.</t>
  </si>
  <si>
    <t>Informes de supervisión
Informes de interventoría</t>
  </si>
  <si>
    <t>Tomar acciones frente a los resultados del  seguimiento aleatorio al 10% de los contratos de prestación de servicios suscritos en el semestre, para verificar que se encuentran debidamente publicados los informes de actividades respectivos</t>
  </si>
  <si>
    <t>Número de contratos que no tienen debidamente publicados los informes de actividades y supervisión en SECOP
Frecuencia: Semestral
Meta: 0</t>
  </si>
  <si>
    <t>Para cada proceso que aplique</t>
  </si>
  <si>
    <t>Revisar que el contenido del acta de liquidación sea coherente   con los soportes adjuntos y con la información publicada en SECOP</t>
  </si>
  <si>
    <t>Comparando que los soportes del contrato esten completos y acordes con lo descrito en el acta de liquidación</t>
  </si>
  <si>
    <t>Solicitar el ajuste del acta de liquidación,  allegar los soportes faltantes o ajustar los mismos según corresponda</t>
  </si>
  <si>
    <t>Acta de liquidación de contratos</t>
  </si>
  <si>
    <t>Efectuar una revisión a 10 liquidaciones que se esten adelantando en el semestre ,  a fin de verificar que se este dando cumplimiento con lo establecido en el procedimiento de liquidación de contratos</t>
  </si>
  <si>
    <t>Número de liquidaciones que no cumplen con lo establecido en el procedimiento
Frecuencia: Semestral
Meta: 0</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</si>
  <si>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</si>
  <si>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</si>
  <si>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</si>
  <si>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</si>
  <si>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</si>
  <si>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</si>
  <si>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</si>
  <si>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</si>
  <si>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</si>
  <si>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</si>
  <si>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</si>
  <si>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</si>
  <si>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</si>
  <si>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</si>
  <si>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</si>
  <si>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</si>
  <si>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</si>
  <si>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</si>
  <si>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</si>
  <si>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</si>
  <si>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</si>
  <si>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</si>
  <si>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</si>
  <si>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</si>
  <si>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Raro (1)</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</si>
  <si>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</si>
  <si>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</si>
  <si>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</si>
  <si>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</si>
  <si>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</si>
  <si>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</si>
  <si>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</si>
  <si>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</si>
  <si>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</si>
  <si>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</si>
  <si>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</si>
  <si>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</si>
  <si>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</si>
  <si>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</si>
  <si>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</si>
  <si>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</si>
  <si>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</si>
  <si>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</si>
  <si>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</si>
  <si>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</si>
  <si>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</si>
  <si>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</si>
  <si>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</si>
  <si>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</si>
  <si>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</si>
  <si>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</si>
  <si>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</si>
  <si>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</si>
  <si>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</si>
  <si>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</si>
  <si>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</si>
  <si>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</si>
  <si>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</si>
  <si>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</si>
  <si>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</si>
  <si>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</si>
  <si>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</si>
  <si>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</si>
  <si>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</si>
  <si>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</si>
  <si>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</si>
  <si>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</si>
  <si>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</si>
  <si>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</si>
  <si>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</si>
  <si>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</si>
  <si>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</si>
  <si>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</si>
  <si>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</si>
  <si>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</si>
  <si>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</si>
  <si>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</si>
  <si>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</si>
  <si>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</si>
  <si>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</si>
  <si>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</si>
  <si>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</si>
  <si>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</si>
  <si>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</si>
  <si>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</si>
  <si>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</si>
  <si>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</si>
  <si>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</si>
  <si>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</si>
  <si>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</si>
  <si>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</si>
  <si>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Gestión Financiera</t>
  </si>
  <si>
    <t>Gestión Documental</t>
  </si>
  <si>
    <t>Servicio a la Ciudadanía</t>
  </si>
  <si>
    <t>Gestión de Asuntos Locales</t>
  </si>
  <si>
    <t>Control, Evaluación y Seguimiento</t>
  </si>
  <si>
    <t>Control Disciplinario</t>
  </si>
  <si>
    <t>EJECUCIÓN DEL CONTROL</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</si>
  <si>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</si>
  <si>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</si>
  <si>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</si>
  <si>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</si>
  <si>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</si>
  <si>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</si>
  <si>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 Uso del poder  enla  elaboración de estudios y documentos previos que omitan requisitos o que establezcan requisitos desproporcionados en los componentes jurídicos y/o financieros y/o técnicos específicos que den como resultado el direccionamiento de la adjudicación de un contrato a un oferente en particular  para beneficio privado o de un tercero desviando la gestión de lo público </t>
  </si>
  <si>
    <t>Errores graves en la evaluación que incidan en el beneficio  de un privado o de un tercero  por omisión, uso del poder  o extralimitación de requisitos evaluados desviando la gestión de lo público</t>
  </si>
  <si>
    <t>Uso del poder para aprobación de adiciones y prorrogas, que no se requieren para la ejecución del contrato, para beneficio privado o de un tercero desviando la gestión de lo público</t>
  </si>
  <si>
    <t>Uso del poder para aprobar informes que acrediten el recibo a satisfacción de bienes, obras y/o servicios que realmente nunca han sido entregados o recibidos por la entidad, con el propósito de autorizar los pagos acordados en el contrato o proceder a su correspondiente liquidación, 
para beneficio privado o de un tercero ( contratista) desviando la gestión de lo público</t>
  </si>
  <si>
    <t>FECHA DE ACTUALIZACIÓN:  Enero 2025</t>
  </si>
  <si>
    <t>MONITOREO DE CONTROLES</t>
  </si>
  <si>
    <t>NOMBRE DEL SOPORTE REVISADO</t>
  </si>
  <si>
    <t>RESULTADO DE LA REVISIÓN</t>
  </si>
  <si>
    <t>CONCLUSIONES DE EFICACIA</t>
  </si>
  <si>
    <t>Análisis de la información revisada</t>
  </si>
  <si>
    <t>¿Se materializó el riesgo?</t>
  </si>
  <si>
    <t>No</t>
  </si>
  <si>
    <t>EVALUACION TÉCNICA
EVALUACIÓN FINANCIERA
EVALUACIÓN JURÍDICA</t>
  </si>
  <si>
    <t>Para el proceso CONTRATAR LA PRESTACIÓN DEL SERVICIO DE TRANSPORTE TERRESTRE AUTOMOTOR DECARGA REQUERIDO POR EL INSTITUTO DISTRITAL DE RECREACIÓN Y DEPORTE - IDRD, se presenta cada una de las evaluaciones (Téncias, financiera y jurídica). Se revisa en SECOP la fecha del informe de verificación o evaluación y se verifica la fecha, la cual corresponde a 19 de febrero de 2025
A la fecha se cuenta con 14 procesos en 2025 de selección con pluralidad de oferentes. Se revisa el # 16 del listado el cual corresponde al contrato cuyo objeto es: Contratar el suministro de alimentos concentrados necesarios para el sustento alimenticio y nutricional para los animales registrados en la base de datos pertenecientes a los espacios administrados por el IDRD. En correo de fecha 10 de febrero de 2025 bajo al asunto FICHA TÉCNICA Y MATRIZ ALIMENTOS ANIMALES, se realizan observaciones, lo cual implica la revisión por parte del abogado.</t>
  </si>
  <si>
    <t>EVALUACION TÉCNICA
EVALUACIÓN FINANCIERA
EVALUACIÓN JURÍDICA
CORREOS ELECTRONICOS</t>
  </si>
  <si>
    <t>Se revisa en el SECOP el listado de documentos requeridos el cual incluya toda la información requerida para suscribir el contrato CONTRATAR LA PRESTACIÓN DEL SERVICIO DE TRANSPORTE TERRESTRE AUTOMOTOR DECARGA REQUERIDO POR EL INSTITUTO DISTRITAL DE RECREACIÓN Y DEPORTE - IDRD. EL ganador fue la forma GOLD SYS LTDA.</t>
  </si>
  <si>
    <t>MODIFICACIÓN No. 02 – PRORROGA Y ADICIÓN: CONTRATO DE PRESTACIÓN DE SERVICIOS No IDRD-CTO-1164-2024 SUSCRITO ENTRE
EL INSTITUTO DISTRITAL DE RECREACIÓN Y DEPORTE – PUBLICA S.A.S. Mediante Orfeo 20255100114683 cuyo asunto es "Alcance al radicado No 20255100111603 del 27 de marzo de 2025
relacionada con la solicitud de modificación del contrato 1164-2024
celebrado con Pubblica SAS."</t>
  </si>
  <si>
    <t>Informes de supervision: 
* Ivonne Catherine Cano: contrato 0963: se confirma informe de actyividades a 31 de marzo de 2025. 
* Elsa María Rios: contrato 382: se confirma informe de actyividades a 28 de febrero de 2025. 
* Elida Consuelo Ordoñez: contrato 4087 se confirma informe de actyividades a 28 de febrero de 2025.</t>
  </si>
  <si>
    <t>Informes de supervisión</t>
  </si>
  <si>
    <t>ACTA DE LIQUIDACI”N BILATERAL DEL CONTRATO DE PRESTACI”N DE SERVICIOS IDRDCTO-3246-2023 SUSCRITO ENTRE EL INSTITUTO DISTRITAL DE RECREACI”N Y DEPORTE –
IDRD Y BIOPOLIMEROS INDUSTRIALES S.A.S.</t>
  </si>
  <si>
    <t xml:space="preserve">1. De acuerdo con los resultados del monitoreo se concluye que se están implementando los controles y las mediciones de los indicadores dan cuenta del cumplimiento de metas.
2. Es importante que en la celda de observaciones de las fichas técnicas se mencione el porcentaje de muestreo a realizar para medir el indicador.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</si>
</sst>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0"/>
      <name val="Mangal"/>
      <family val="2"/>
    </font>
    <font>
      <sz val="11"/>
      <color indexed="8"/>
      <name val="Calibri"/>
      <family val="2"/>
      <charset val="1"/>
    </font>
    <font>
      <sz val="10"/>
      <name val="Arial"/>
      <family val="2"/>
    </font>
    <font>
      <b/>
      <sz val="10"/>
      <name val="Calibri"/>
      <family val="2"/>
      <scheme val="minor"/>
    </font>
    <font>
      <b/>
      <sz val="10"/>
      <name val="Arial"/>
      <family val="2"/>
    </font>
    <font>
      <sz val="10"/>
      <color theme="1"/>
      <name val="Calibri"/>
      <family val="2"/>
      <scheme val="minor"/>
    </font>
    <font>
      <sz val="11"/>
      <color theme="1"/>
      <name val="Arial"/>
      <family val="2"/>
    </font>
    <font>
      <b/>
      <sz val="14"/>
      <color theme="1"/>
      <name val="Arial"/>
      <family val="2"/>
    </font>
    <font>
      <sz val="10"/>
      <color theme="1"/>
      <name val="Arial"/>
      <family val="2"/>
    </font>
    <font>
      <b/>
      <sz val="11"/>
      <color theme="1"/>
      <name val="Arial"/>
      <family val="2"/>
    </font>
    <font>
      <sz val="11"/>
      <name val="Calibri"/>
      <family val="2"/>
    </font>
    <font>
      <b/>
      <sz val="10"/>
      <name val="Calibri"/>
      <family val="2"/>
    </font>
    <font>
      <b/>
      <sz val="8"/>
      <name val="Calibri"/>
      <family val="2"/>
    </font>
    <font>
      <b/>
      <sz val="20"/>
      <name val="Calibri"/>
      <family val="2"/>
      <scheme val="minor"/>
    </font>
    <font>
      <b/>
      <sz val="24"/>
      <name val="Calibri"/>
      <family val="2"/>
      <scheme val="minor"/>
    </font>
    <font>
      <b/>
      <sz val="18"/>
      <name val="Calibri"/>
      <family val="2"/>
      <scheme val="minor"/>
    </font>
    <font>
      <b/>
      <sz val="20"/>
      <color theme="1"/>
      <name val="Arial Narrow"/>
      <family val="2"/>
    </font>
    <font>
      <b/>
      <sz val="20"/>
      <name val="Arial Narrow"/>
      <family val="2"/>
    </font>
    <font>
      <sz val="12"/>
      <name val="Arial"/>
      <family val="2"/>
    </font>
  </fonts>
  <fills count="1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bgColor indexed="26"/>
      </patternFill>
    </fill>
    <fill>
      <patternFill patternType="solid">
        <fgColor theme="4" tint="0.79998168889431442"/>
        <bgColor indexed="64"/>
      </patternFill>
    </fill>
    <fill>
      <patternFill patternType="solid">
        <fgColor rgb="FFFBD4B4"/>
        <bgColor rgb="FFFBD4B4"/>
      </patternFill>
    </fill>
    <fill>
      <patternFill patternType="solid">
        <fgColor theme="0"/>
        <bgColor rgb="FFFBE5D6"/>
      </patternFill>
    </fill>
    <fill>
      <patternFill patternType="solid">
        <fgColor rgb="FFBFBFBF"/>
        <bgColor rgb="FF000000"/>
      </patternFill>
    </fill>
    <fill>
      <patternFill patternType="solid">
        <fgColor rgb="FFF4B084"/>
        <bgColor rgb="FF000000"/>
      </patternFill>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5" fillId="0" borderId="0"/>
    <xf numFmtId="164" fontId="1" fillId="0" borderId="0" applyFont="0" applyFill="0" applyBorder="0" applyAlignment="0" applyProtection="0"/>
    <xf numFmtId="0" fontId="10" fillId="0" borderId="0"/>
    <xf numFmtId="0" fontId="1" fillId="0" borderId="0"/>
  </cellStyleXfs>
  <cellXfs count="75">
    <xf numFmtId="0" fontId="0" fillId="0" borderId="0" xfId="0"/>
    <xf numFmtId="0" fontId="3" fillId="2" borderId="0" xfId="0" applyFont="1" applyFill="1"/>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vertical="center"/>
    </xf>
    <xf numFmtId="0" fontId="0" fillId="0" borderId="0" xfId="0" applyAlignment="1">
      <alignment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7" fillId="3" borderId="1" xfId="0" applyFont="1" applyFill="1" applyBorder="1" applyAlignment="1">
      <alignment horizontal="left" vertical="center" wrapText="1"/>
    </xf>
    <xf numFmtId="0" fontId="6"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vertical="center"/>
    </xf>
    <xf numFmtId="0" fontId="3" fillId="0" borderId="1" xfId="0" applyFont="1" applyBorder="1" applyAlignment="1">
      <alignment horizontal="left" vertical="center" wrapText="1"/>
    </xf>
    <xf numFmtId="0" fontId="6" fillId="0" borderId="0" xfId="0" applyFont="1" applyAlignment="1">
      <alignment horizontal="left" vertical="center"/>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3" fillId="5" borderId="1" xfId="2" applyFont="1" applyFill="1" applyBorder="1" applyAlignment="1">
      <alignment horizontal="left" vertical="center" wrapText="1"/>
    </xf>
    <xf numFmtId="0" fontId="3" fillId="2" borderId="1" xfId="0" applyFont="1" applyFill="1" applyBorder="1" applyAlignment="1">
      <alignment horizontal="center" vertical="center" wrapText="1"/>
    </xf>
    <xf numFmtId="0" fontId="7" fillId="2" borderId="0" xfId="0" applyFont="1" applyFill="1" applyAlignment="1">
      <alignment vertical="center"/>
    </xf>
    <xf numFmtId="0" fontId="3" fillId="2"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3" fillId="2" borderId="1" xfId="0" applyFont="1" applyFill="1" applyBorder="1" applyAlignment="1">
      <alignment horizontal="center" wrapText="1"/>
    </xf>
    <xf numFmtId="0" fontId="10" fillId="0" borderId="0" xfId="4"/>
    <xf numFmtId="0" fontId="10" fillId="6" borderId="1" xfId="4" applyFill="1" applyBorder="1" applyAlignment="1">
      <alignment horizontal="center"/>
    </xf>
    <xf numFmtId="0" fontId="15" fillId="9" borderId="1" xfId="0" applyFont="1" applyFill="1" applyBorder="1" applyAlignment="1">
      <alignment wrapText="1"/>
    </xf>
    <xf numFmtId="0" fontId="16" fillId="10" borderId="1" xfId="0" applyFont="1" applyFill="1" applyBorder="1" applyAlignment="1">
      <alignment wrapText="1"/>
    </xf>
    <xf numFmtId="0" fontId="13" fillId="7" borderId="1" xfId="0" applyFont="1" applyFill="1" applyBorder="1" applyAlignment="1">
      <alignment vertical="center" wrapText="1"/>
    </xf>
    <xf numFmtId="0" fontId="16" fillId="9" borderId="1" xfId="0" applyFont="1" applyFill="1" applyBorder="1" applyAlignment="1">
      <alignment wrapText="1"/>
    </xf>
    <xf numFmtId="0" fontId="15" fillId="9"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5" fillId="9" borderId="1" xfId="0" applyFont="1" applyFill="1" applyBorder="1" applyAlignment="1">
      <alignment vertical="center" wrapText="1"/>
    </xf>
    <xf numFmtId="0" fontId="14" fillId="8" borderId="1" xfId="0" applyFont="1" applyFill="1" applyBorder="1" applyAlignment="1">
      <alignment horizontal="center" vertical="center" wrapText="1"/>
    </xf>
    <xf numFmtId="1" fontId="10"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1" fontId="10"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9" fillId="2"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3" fillId="2" borderId="1" xfId="2" applyFont="1" applyFill="1" applyBorder="1" applyAlignment="1">
      <alignment horizontal="center" vertical="center" wrapText="1"/>
    </xf>
    <xf numFmtId="0" fontId="17" fillId="2" borderId="0" xfId="0" applyFont="1" applyFill="1" applyAlignment="1">
      <alignment horizontal="left"/>
    </xf>
    <xf numFmtId="0" fontId="3" fillId="2" borderId="0" xfId="0" applyFont="1" applyFill="1" applyAlignment="1">
      <alignment horizontal="center"/>
    </xf>
    <xf numFmtId="0" fontId="12" fillId="0" borderId="1" xfId="4" applyFont="1" applyBorder="1" applyAlignment="1">
      <alignment horizontal="left" vertical="top"/>
    </xf>
    <xf numFmtId="0" fontId="11" fillId="6" borderId="1" xfId="4" applyFont="1" applyFill="1" applyBorder="1" applyAlignment="1">
      <alignment horizontal="center"/>
    </xf>
    <xf numFmtId="0" fontId="16" fillId="9" borderId="3" xfId="0" applyFont="1" applyFill="1" applyBorder="1" applyAlignment="1">
      <alignment wrapText="1"/>
    </xf>
    <xf numFmtId="0" fontId="3" fillId="2"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3" fillId="0" borderId="4" xfId="0" applyFont="1" applyBorder="1" applyAlignment="1">
      <alignment horizontal="left" vertical="center" wrapText="1"/>
    </xf>
    <xf numFmtId="0" fontId="18" fillId="11" borderId="1" xfId="0" applyFont="1" applyFill="1" applyBorder="1" applyAlignment="1">
      <alignment horizontal="center"/>
    </xf>
    <xf numFmtId="0" fontId="19" fillId="11" borderId="1" xfId="5" applyFont="1" applyFill="1" applyBorder="1" applyAlignment="1">
      <alignment horizontal="center" vertical="center" wrapText="1"/>
    </xf>
    <xf numFmtId="0" fontId="3" fillId="11" borderId="1" xfId="0" applyFont="1" applyFill="1" applyBorder="1" applyAlignment="1">
      <alignment horizontal="left" vertical="center" wrapText="1"/>
    </xf>
    <xf numFmtId="0" fontId="22" fillId="11" borderId="1" xfId="0" applyFont="1" applyFill="1" applyBorder="1" applyAlignment="1">
      <alignment horizontal="left" vertical="center" wrapText="1"/>
    </xf>
    <xf numFmtId="0" fontId="8" fillId="4" borderId="3"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3" xfId="0" applyFont="1" applyFill="1" applyBorder="1" applyAlignment="1">
      <alignment horizontal="left" vertical="center" wrapText="1"/>
    </xf>
    <xf numFmtId="0" fontId="20" fillId="11" borderId="1" xfId="0" applyFont="1" applyFill="1" applyBorder="1" applyAlignment="1">
      <alignment horizontal="center" vertical="center" wrapText="1"/>
    </xf>
    <xf numFmtId="0" fontId="20" fillId="11" borderId="1" xfId="0" applyFont="1" applyFill="1" applyBorder="1" applyAlignment="1">
      <alignment horizontal="center" vertical="center" wrapText="1"/>
    </xf>
    <xf numFmtId="0" fontId="6" fillId="11" borderId="1" xfId="0" applyFont="1" applyFill="1" applyBorder="1" applyAlignment="1">
      <alignment horizontal="justify" vertical="center" wrapText="1"/>
    </xf>
    <xf numFmtId="0" fontId="6" fillId="11" borderId="1" xfId="0" applyFont="1" applyFill="1" applyBorder="1" applyAlignment="1">
      <alignment horizontal="center" vertical="center"/>
    </xf>
    <xf numFmtId="0" fontId="6" fillId="11" borderId="1" xfId="0" applyFont="1" applyFill="1" applyBorder="1" applyAlignment="1">
      <alignment horizontal="center" vertical="center"/>
    </xf>
    <xf numFmtId="0" fontId="21" fillId="11" borderId="1" xfId="0" applyFont="1" applyFill="1" applyBorder="1" applyAlignment="1">
      <alignment vertical="center" wrapText="1"/>
    </xf>
    <xf numFmtId="0" fontId="6" fillId="11" borderId="1" xfId="0" applyFont="1" applyFill="1" applyBorder="1" applyAlignment="1">
      <alignment horizontal="justify" vertical="center" wrapText="1"/>
    </xf>
    <xf numFmtId="0" fontId="6" fillId="11" borderId="5" xfId="0" applyFont="1" applyFill="1" applyBorder="1" applyAlignment="1">
      <alignment horizontal="justify" vertical="center" wrapText="1"/>
    </xf>
    <xf numFmtId="0" fontId="6" fillId="11" borderId="2" xfId="0" applyFont="1" applyFill="1" applyBorder="1" applyAlignment="1">
      <alignment horizontal="justify" vertical="center" wrapText="1"/>
    </xf>
  </cellXfs>
  <cellStyles count="6">
    <cellStyle name="Moneda 2" xfId="3" xr:uid="{00000000-0005-0000-0000-000000000000}"/>
    <cellStyle name="Normal" xfId="0" builtinId="0"/>
    <cellStyle name="Normal 2" xfId="5" xr:uid="{A40C8DA5-E42D-4915-A6D9-741C860BB34A}"/>
    <cellStyle name="Normal 2 2" xfId="1" xr:uid="{00000000-0005-0000-0000-000002000000}"/>
    <cellStyle name="Normal 2 2 2" xfId="4" xr:uid="{0DA5763F-11ED-4459-B70C-6F4A7CA081E5}"/>
    <cellStyle name="Normal 3" xfId="2" xr:uid="{00000000-0005-0000-0000-000003000000}"/>
  </cellStyles>
  <dxfs count="14">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168D243-B5D0-4ABC-AF6F-482D654817C0}"/>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2D2682E-457F-433F-B3E9-83217380B607}"/>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2FBBC175-B16B-4A00-98DD-E9221D2B517A}"/>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4ECB149E-B3DC-4AB2-9703-CFC8ED1D575A}"/>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3C0E2B32-19AF-4293-8F57-BDFA782959B2}"/>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D4ABCD8D-47E8-488D-A3E9-6FA6028EE3C4}"/>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5AF2E1B0-5562-4178-ADC7-B4B8E062B230}"/>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C91A5FEA-556A-4415-A05D-11E93B07208E}"/>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24"/>
  <sheetViews>
    <sheetView tabSelected="1" topLeftCell="AU7" zoomScale="80" zoomScaleNormal="80" zoomScaleSheetLayoutView="70" workbookViewId="0">
      <selection activeCell="AX9" sqref="AX5:AX10"/>
    </sheetView>
  </sheetViews>
  <sheetFormatPr baseColWidth="10" defaultColWidth="11.44140625" defaultRowHeight="13.1" x14ac:dyDescent="0.25"/>
  <cols>
    <col min="1" max="1" width="23" style="4" customWidth="1"/>
    <col min="2" max="2" width="32.44140625" style="4" customWidth="1"/>
    <col min="3" max="3" width="11.109375" style="4" customWidth="1"/>
    <col min="4" max="4" width="16.109375" style="4" customWidth="1"/>
    <col min="5" max="5" width="24.109375" style="4" customWidth="1"/>
    <col min="6" max="6" width="24.33203125" style="4" customWidth="1"/>
    <col min="7" max="7" width="49.88671875" style="1" customWidth="1"/>
    <col min="8" max="8" width="32.5546875" style="4" customWidth="1"/>
    <col min="9" max="9" width="22.88671875" style="4" customWidth="1"/>
    <col min="10" max="10" width="17.109375" style="4" customWidth="1"/>
    <col min="11" max="11" width="14.33203125" style="4" hidden="1" customWidth="1"/>
    <col min="12" max="12" width="16.5546875" style="4" customWidth="1"/>
    <col min="13" max="13" width="12.88671875" style="4" customWidth="1"/>
    <col min="14" max="14" width="26" style="4" customWidth="1"/>
    <col min="15" max="15" width="34.88671875" style="4" customWidth="1"/>
    <col min="16" max="16" width="33.44140625" style="4" customWidth="1"/>
    <col min="17" max="17" width="49.5546875" style="4" customWidth="1"/>
    <col min="18" max="18" width="35" style="4" customWidth="1"/>
    <col min="19" max="19" width="44.5546875" style="4" customWidth="1"/>
    <col min="20" max="21" width="30.6640625" style="4" customWidth="1"/>
    <col min="22" max="22" width="77.88671875" style="4" customWidth="1"/>
    <col min="23" max="27" width="15.6640625" style="2" customWidth="1"/>
    <col min="28" max="28" width="21.5546875" style="2" customWidth="1"/>
    <col min="29" max="36" width="15.6640625" style="2" customWidth="1"/>
    <col min="37" max="43" width="15.6640625" style="4" customWidth="1"/>
    <col min="44" max="44" width="41" style="5" customWidth="1"/>
    <col min="45" max="45" width="17" style="4" customWidth="1"/>
    <col min="46" max="46" width="13.88671875" style="4" customWidth="1"/>
    <col min="47" max="47" width="62" style="1" customWidth="1"/>
    <col min="48" max="48" width="30.6640625" style="1" customWidth="1"/>
    <col min="49" max="49" width="39.5546875" style="1" customWidth="1"/>
    <col min="50" max="50" width="55.33203125" style="1" customWidth="1"/>
    <col min="51" max="51" width="24.109375" style="1" customWidth="1"/>
    <col min="52" max="98" width="11.44140625" style="1"/>
    <col min="99" max="16384" width="11.44140625" style="4"/>
  </cols>
  <sheetData>
    <row r="1" spans="1:56" ht="13.1" customHeight="1" x14ac:dyDescent="0.25">
      <c r="A1" s="1"/>
      <c r="B1" s="1"/>
      <c r="C1" s="1"/>
      <c r="D1" s="1"/>
      <c r="E1" s="1"/>
      <c r="F1" s="1"/>
      <c r="H1" s="1"/>
      <c r="I1" s="1"/>
      <c r="J1" s="1"/>
      <c r="K1" s="1"/>
      <c r="L1" s="1"/>
      <c r="M1" s="1"/>
      <c r="N1" s="1"/>
      <c r="O1" s="1"/>
      <c r="P1" s="1"/>
      <c r="Q1" s="1"/>
      <c r="R1" s="1"/>
      <c r="S1" s="1"/>
      <c r="T1" s="1"/>
      <c r="U1" s="1"/>
      <c r="V1" s="1"/>
      <c r="W1" s="13"/>
      <c r="X1" s="13"/>
      <c r="Y1" s="13"/>
      <c r="Z1" s="13"/>
      <c r="AA1" s="13"/>
      <c r="AB1" s="13"/>
      <c r="AC1" s="13"/>
      <c r="AD1" s="13"/>
      <c r="AE1" s="13"/>
      <c r="AF1" s="13"/>
      <c r="AG1" s="13"/>
      <c r="AH1" s="13"/>
      <c r="AI1" s="13"/>
      <c r="AJ1" s="13"/>
      <c r="AK1" s="1"/>
      <c r="AL1" s="1"/>
      <c r="AM1" s="1"/>
      <c r="AN1" s="1"/>
      <c r="AO1" s="1"/>
      <c r="AP1" s="1"/>
      <c r="AQ1" s="1"/>
      <c r="AR1" s="14"/>
      <c r="AS1" s="1"/>
      <c r="AT1" s="1"/>
    </row>
    <row r="2" spans="1:56" ht="31.6" customHeight="1" x14ac:dyDescent="0.45">
      <c r="A2" s="51" t="s">
        <v>242</v>
      </c>
      <c r="B2" s="51"/>
      <c r="C2" s="51"/>
      <c r="D2" s="51"/>
      <c r="E2" s="1"/>
      <c r="F2" s="1"/>
      <c r="H2" s="1"/>
      <c r="I2" s="1"/>
      <c r="J2" s="1"/>
      <c r="K2" s="1"/>
      <c r="L2" s="1"/>
      <c r="M2" s="1"/>
      <c r="N2" s="1"/>
      <c r="O2" s="1"/>
      <c r="P2" s="1"/>
      <c r="Q2" s="1"/>
      <c r="R2" s="1"/>
      <c r="S2" s="1"/>
      <c r="T2" s="1"/>
      <c r="U2" s="1"/>
      <c r="V2" s="1"/>
      <c r="W2" s="13"/>
      <c r="X2" s="13"/>
      <c r="Y2" s="13"/>
      <c r="Z2" s="13"/>
      <c r="AA2" s="13"/>
      <c r="AB2" s="13"/>
      <c r="AC2" s="13"/>
      <c r="AD2" s="13"/>
      <c r="AE2" s="13"/>
      <c r="AF2" s="13"/>
      <c r="AG2" s="13"/>
      <c r="AH2" s="13"/>
      <c r="AI2" s="13"/>
      <c r="AJ2" s="13"/>
      <c r="AK2" s="1"/>
      <c r="AL2" s="1"/>
      <c r="AM2" s="1"/>
      <c r="AN2" s="1"/>
      <c r="AO2" s="1"/>
      <c r="AP2" s="1"/>
      <c r="AQ2" s="1"/>
      <c r="AR2" s="14"/>
      <c r="AS2" s="1"/>
      <c r="AT2" s="1"/>
      <c r="AX2" s="66" t="s">
        <v>246</v>
      </c>
      <c r="AY2" s="66"/>
    </row>
    <row r="3" spans="1:56" ht="47.3" customHeight="1" x14ac:dyDescent="0.55000000000000004">
      <c r="A3" s="22"/>
      <c r="B3" s="1"/>
      <c r="C3" s="1"/>
      <c r="D3" s="1"/>
      <c r="E3" s="1"/>
      <c r="F3" s="52"/>
      <c r="G3" s="52"/>
      <c r="H3" s="52"/>
      <c r="I3" s="1"/>
      <c r="J3" s="1"/>
      <c r="K3" s="1"/>
      <c r="L3" s="1"/>
      <c r="M3" s="1"/>
      <c r="N3" s="1"/>
      <c r="O3" s="1"/>
      <c r="P3" s="1"/>
      <c r="Q3" s="1"/>
      <c r="R3" s="1"/>
      <c r="S3" s="1"/>
      <c r="T3" s="1"/>
      <c r="U3" s="59" t="s">
        <v>243</v>
      </c>
      <c r="V3" s="59"/>
      <c r="W3" s="13"/>
      <c r="X3" s="13"/>
      <c r="Y3" s="13"/>
      <c r="Z3" s="13"/>
      <c r="AA3" s="13"/>
      <c r="AB3" s="13"/>
      <c r="AC3" s="13"/>
      <c r="AD3" s="13"/>
      <c r="AE3" s="13"/>
      <c r="AF3" s="13"/>
      <c r="AG3" s="13"/>
      <c r="AH3" s="13"/>
      <c r="AI3" s="13"/>
      <c r="AJ3" s="13"/>
      <c r="AK3" s="1"/>
      <c r="AL3" s="1"/>
      <c r="AM3" s="1"/>
      <c r="AN3" s="1"/>
      <c r="AO3" s="1"/>
      <c r="AP3" s="1"/>
      <c r="AQ3" s="1"/>
      <c r="AR3" s="14"/>
      <c r="AS3" s="1"/>
      <c r="AT3" s="1"/>
      <c r="AX3" s="66"/>
      <c r="AY3" s="66"/>
    </row>
    <row r="4" spans="1:56" s="11" customFormat="1" ht="119.95" customHeight="1" x14ac:dyDescent="0.25">
      <c r="A4" s="10" t="s">
        <v>22</v>
      </c>
      <c r="B4" s="10" t="s">
        <v>23</v>
      </c>
      <c r="C4" s="10" t="s">
        <v>24</v>
      </c>
      <c r="D4" s="10" t="s">
        <v>25</v>
      </c>
      <c r="E4" s="10" t="s">
        <v>26</v>
      </c>
      <c r="F4" s="34" t="s">
        <v>232</v>
      </c>
      <c r="G4" s="34" t="s">
        <v>233</v>
      </c>
      <c r="H4" s="34" t="s">
        <v>234</v>
      </c>
      <c r="I4" s="28" t="s">
        <v>27</v>
      </c>
      <c r="J4" s="29" t="s">
        <v>28</v>
      </c>
      <c r="K4" s="30" t="s">
        <v>29</v>
      </c>
      <c r="L4" s="10" t="s">
        <v>30</v>
      </c>
      <c r="M4" s="10" t="s">
        <v>31</v>
      </c>
      <c r="N4" s="10" t="s">
        <v>32</v>
      </c>
      <c r="O4" s="10" t="s">
        <v>33</v>
      </c>
      <c r="P4" s="35" t="s">
        <v>34</v>
      </c>
      <c r="Q4" s="28" t="s">
        <v>235</v>
      </c>
      <c r="R4" s="28" t="s">
        <v>236</v>
      </c>
      <c r="S4" s="31" t="s">
        <v>237</v>
      </c>
      <c r="T4" s="55" t="s">
        <v>35</v>
      </c>
      <c r="U4" s="60" t="s">
        <v>244</v>
      </c>
      <c r="V4" s="60" t="s">
        <v>245</v>
      </c>
      <c r="W4" s="57" t="s">
        <v>36</v>
      </c>
      <c r="X4" s="10" t="s">
        <v>37</v>
      </c>
      <c r="Y4" s="10" t="s">
        <v>38</v>
      </c>
      <c r="Z4" s="10" t="s">
        <v>39</v>
      </c>
      <c r="AA4" s="10" t="s">
        <v>40</v>
      </c>
      <c r="AB4" s="10" t="s">
        <v>41</v>
      </c>
      <c r="AC4" s="10" t="s">
        <v>42</v>
      </c>
      <c r="AD4" s="10" t="s">
        <v>43</v>
      </c>
      <c r="AE4" s="10" t="s">
        <v>44</v>
      </c>
      <c r="AF4" s="10" t="s">
        <v>45</v>
      </c>
      <c r="AG4" s="10" t="s">
        <v>46</v>
      </c>
      <c r="AH4" s="10" t="s">
        <v>47</v>
      </c>
      <c r="AI4" s="10" t="s">
        <v>48</v>
      </c>
      <c r="AJ4" s="10" t="s">
        <v>49</v>
      </c>
      <c r="AK4" s="10" t="s">
        <v>50</v>
      </c>
      <c r="AL4" s="10" t="s">
        <v>51</v>
      </c>
      <c r="AM4" s="10" t="s">
        <v>52</v>
      </c>
      <c r="AN4" s="10" t="s">
        <v>53</v>
      </c>
      <c r="AO4" s="10" t="s">
        <v>54</v>
      </c>
      <c r="AP4" s="10" t="s">
        <v>55</v>
      </c>
      <c r="AQ4" s="10" t="s">
        <v>56</v>
      </c>
      <c r="AR4" s="32" t="s">
        <v>57</v>
      </c>
      <c r="AS4" s="10" t="s">
        <v>58</v>
      </c>
      <c r="AT4" s="10" t="s">
        <v>59</v>
      </c>
      <c r="AU4" s="24" t="s">
        <v>60</v>
      </c>
      <c r="AV4" s="10" t="s">
        <v>61</v>
      </c>
      <c r="AW4" s="63" t="s">
        <v>62</v>
      </c>
      <c r="AX4" s="71" t="s">
        <v>247</v>
      </c>
      <c r="AY4" s="67" t="s">
        <v>248</v>
      </c>
    </row>
    <row r="5" spans="1:56" s="16" customFormat="1" ht="276.89999999999998" customHeight="1" x14ac:dyDescent="0.3">
      <c r="A5" s="15" t="s">
        <v>63</v>
      </c>
      <c r="B5" s="3" t="s">
        <v>64</v>
      </c>
      <c r="C5" s="3" t="s">
        <v>65</v>
      </c>
      <c r="D5" s="23" t="s">
        <v>66</v>
      </c>
      <c r="E5" s="21" t="s">
        <v>67</v>
      </c>
      <c r="F5" s="21" t="s">
        <v>68</v>
      </c>
      <c r="G5" s="21" t="s">
        <v>238</v>
      </c>
      <c r="H5" s="43" t="s">
        <v>69</v>
      </c>
      <c r="I5" s="21" t="s">
        <v>70</v>
      </c>
      <c r="J5" s="36" t="str">
        <f>IF(K5&lt;6,"Moderado (3)",IF(K5&lt;12,"Mayor (4)","Catastrófico (5)"))</f>
        <v>Mayor (4)</v>
      </c>
      <c r="K5" s="37">
        <f>COUNTIF('Criterios impacto 1'!H2:H20,"SI")</f>
        <v>7</v>
      </c>
      <c r="L5" s="38" t="str">
        <f>VLOOKUP(CONCATENATE(I5,J5),Parámetros!$A$56:$B$80,2,FALSE)</f>
        <v>Extremo (12)</v>
      </c>
      <c r="M5" s="19" t="s">
        <v>71</v>
      </c>
      <c r="N5" s="19" t="s">
        <v>72</v>
      </c>
      <c r="O5" s="19" t="s">
        <v>73</v>
      </c>
      <c r="P5" s="19" t="s">
        <v>74</v>
      </c>
      <c r="Q5" s="19" t="s">
        <v>75</v>
      </c>
      <c r="R5" s="19" t="s">
        <v>76</v>
      </c>
      <c r="S5" s="19" t="s">
        <v>77</v>
      </c>
      <c r="T5" s="56" t="s">
        <v>78</v>
      </c>
      <c r="U5" s="62" t="s">
        <v>252</v>
      </c>
      <c r="V5" s="62" t="s">
        <v>251</v>
      </c>
      <c r="W5" s="58">
        <v>15</v>
      </c>
      <c r="X5" s="15">
        <v>15</v>
      </c>
      <c r="Y5" s="15">
        <v>15</v>
      </c>
      <c r="Z5" s="15">
        <v>15</v>
      </c>
      <c r="AA5" s="15">
        <v>15</v>
      </c>
      <c r="AB5" s="15">
        <v>15</v>
      </c>
      <c r="AC5" s="15">
        <v>10</v>
      </c>
      <c r="AD5" s="15">
        <f t="shared" ref="AD5:AD10" si="0">SUM(W5:AC5)</f>
        <v>100</v>
      </c>
      <c r="AE5" s="15" t="str">
        <f t="shared" ref="AE5" si="1">_xlfn.IFS(AD5&lt;=85,"Débil",AD5&gt;=96,"Fuerte",AD5&gt;=86,"Moderado")</f>
        <v>Fuerte</v>
      </c>
      <c r="AF5" s="15" t="s">
        <v>79</v>
      </c>
      <c r="AG5" s="15" t="str">
        <f>VLOOKUP(CONCATENATE(AE5,AF5),Parámetros!$A$2:$B$10,2,FALSE)</f>
        <v>Fuerte</v>
      </c>
      <c r="AH5" s="15">
        <f t="shared" ref="AH5:AH10" si="2">_xlfn.IFS(AG5="Fuerte",100,AG5="Moderado",50,AG5="Débil",0)</f>
        <v>100</v>
      </c>
      <c r="AI5" s="19" t="str">
        <f>_xlfn.IFS(AVERAGE(AH5:AH5)=100,"Fuerte",AVERAGE(AH5:AH5)&lt;50,"Débil",AVERAGE(AH5:AH5)&gt;=50,"Moderado")</f>
        <v>Fuerte</v>
      </c>
      <c r="AJ5" s="19" t="s">
        <v>80</v>
      </c>
      <c r="AK5" s="19" t="s">
        <v>81</v>
      </c>
      <c r="AL5" s="15">
        <f>VLOOKUP(CONCATENATE(AI5,AJ5,AK5),Parámetros!$A$13:$B$24,2,FALSE)</f>
        <v>2</v>
      </c>
      <c r="AM5" s="15">
        <f>VLOOKUP(CONCATENATE(AI5,AJ5,AK5),Parámetros!$A$27:$B$38,2,FALSE)</f>
        <v>0</v>
      </c>
      <c r="AN5" s="18" t="s">
        <v>82</v>
      </c>
      <c r="AO5" s="18" t="s">
        <v>83</v>
      </c>
      <c r="AP5" s="17" t="str">
        <f>VLOOKUP(CONCATENATE(AN5,AO5),Parámetros!$A$56:$B$80,2,FALSE)</f>
        <v>Alto (8)</v>
      </c>
      <c r="AQ5" s="15" t="s">
        <v>84</v>
      </c>
      <c r="AR5" s="20" t="s">
        <v>85</v>
      </c>
      <c r="AS5" s="19" t="s">
        <v>72</v>
      </c>
      <c r="AT5" s="19">
        <v>2025</v>
      </c>
      <c r="AU5" s="33" t="s">
        <v>86</v>
      </c>
      <c r="AV5" s="19" t="s">
        <v>87</v>
      </c>
      <c r="AW5" s="64" t="s">
        <v>88</v>
      </c>
      <c r="AX5" s="72" t="s">
        <v>258</v>
      </c>
      <c r="AY5" s="69" t="s">
        <v>249</v>
      </c>
      <c r="AZ5" s="11"/>
      <c r="BA5" s="11"/>
      <c r="BB5" s="11"/>
      <c r="BC5" s="11"/>
      <c r="BD5" s="11"/>
    </row>
    <row r="6" spans="1:56" s="16" customFormat="1" ht="252" customHeight="1" x14ac:dyDescent="0.3">
      <c r="A6" s="41" t="s">
        <v>63</v>
      </c>
      <c r="B6" s="41" t="s">
        <v>64</v>
      </c>
      <c r="C6" s="41" t="s">
        <v>65</v>
      </c>
      <c r="D6" s="40" t="s">
        <v>66</v>
      </c>
      <c r="E6" s="43" t="s">
        <v>67</v>
      </c>
      <c r="F6" s="43" t="s">
        <v>89</v>
      </c>
      <c r="G6" s="43" t="s">
        <v>239</v>
      </c>
      <c r="H6" s="43"/>
      <c r="I6" s="43" t="s">
        <v>90</v>
      </c>
      <c r="J6" s="49" t="str">
        <f>IF(K6&lt;6,"Moderado (3)",IF(K6&lt;12,"Mayor (4)","Catastrófico (5)"))</f>
        <v>Mayor (4)</v>
      </c>
      <c r="K6" s="42">
        <f>COUNTIF('Criterios impacto 2'!H2:H20,"SI")</f>
        <v>7</v>
      </c>
      <c r="L6" s="39" t="str">
        <f>VLOOKUP(CONCATENATE(I6,J6),Parámetros!$A$56:$B$80,2,FALSE)</f>
        <v>Extremo (16)</v>
      </c>
      <c r="M6" s="19" t="s">
        <v>71</v>
      </c>
      <c r="N6" s="19" t="s">
        <v>91</v>
      </c>
      <c r="O6" s="19" t="s">
        <v>92</v>
      </c>
      <c r="P6" s="19" t="s">
        <v>74</v>
      </c>
      <c r="Q6" s="19" t="s">
        <v>93</v>
      </c>
      <c r="R6" s="19" t="s">
        <v>94</v>
      </c>
      <c r="S6" s="19" t="s">
        <v>95</v>
      </c>
      <c r="T6" s="56" t="s">
        <v>96</v>
      </c>
      <c r="U6" s="61" t="s">
        <v>250</v>
      </c>
      <c r="V6" s="62" t="s">
        <v>251</v>
      </c>
      <c r="W6" s="58">
        <v>15</v>
      </c>
      <c r="X6" s="15">
        <v>15</v>
      </c>
      <c r="Y6" s="15">
        <v>15</v>
      </c>
      <c r="Z6" s="15">
        <v>15</v>
      </c>
      <c r="AA6" s="15">
        <v>15</v>
      </c>
      <c r="AB6" s="15">
        <v>15</v>
      </c>
      <c r="AC6" s="15">
        <v>10</v>
      </c>
      <c r="AD6" s="15">
        <f t="shared" si="0"/>
        <v>100</v>
      </c>
      <c r="AE6" s="15" t="str">
        <f t="shared" ref="AE6:AE10" si="3">_xlfn.IFS(AD6&lt;=85,"Débil",AD6&gt;=96,"Fuerte",AD6&gt;=86,"Moderado")</f>
        <v>Fuerte</v>
      </c>
      <c r="AF6" s="15" t="s">
        <v>79</v>
      </c>
      <c r="AG6" s="15" t="str">
        <f>VLOOKUP(CONCATENATE(AE6,AF6),Parámetros!$A$2:$B$10,2,FALSE)</f>
        <v>Fuerte</v>
      </c>
      <c r="AH6" s="15">
        <f t="shared" si="2"/>
        <v>100</v>
      </c>
      <c r="AI6" s="19" t="str">
        <f>_xlfn.IFS(AVERAGE(AH6)=100,"Fuerte",AVERAGE(AH6)&lt;50,"Débil",AVERAGE(AH6)&gt;=50,"Moderado")</f>
        <v>Fuerte</v>
      </c>
      <c r="AJ6" s="19" t="s">
        <v>80</v>
      </c>
      <c r="AK6" s="19" t="s">
        <v>81</v>
      </c>
      <c r="AL6" s="19">
        <v>2</v>
      </c>
      <c r="AM6" s="19">
        <v>0</v>
      </c>
      <c r="AN6" s="48" t="s">
        <v>82</v>
      </c>
      <c r="AO6" s="48" t="s">
        <v>83</v>
      </c>
      <c r="AP6" s="47" t="str">
        <f>VLOOKUP(CONCATENATE(AN6,AO6),Parámetros!$A$56:$B$80,2,FALSE)</f>
        <v>Alto (8)</v>
      </c>
      <c r="AQ6" s="41" t="s">
        <v>84</v>
      </c>
      <c r="AR6" s="50" t="s">
        <v>97</v>
      </c>
      <c r="AS6" s="43" t="s">
        <v>72</v>
      </c>
      <c r="AT6" s="43">
        <v>2025</v>
      </c>
      <c r="AU6" s="43" t="s">
        <v>98</v>
      </c>
      <c r="AV6" s="43" t="s">
        <v>99</v>
      </c>
      <c r="AW6" s="65" t="s">
        <v>88</v>
      </c>
      <c r="AX6" s="68" t="s">
        <v>258</v>
      </c>
      <c r="AY6" s="70" t="s">
        <v>249</v>
      </c>
      <c r="AZ6" s="11"/>
      <c r="BA6" s="11"/>
      <c r="BB6" s="11"/>
      <c r="BC6" s="11"/>
      <c r="BD6" s="11"/>
    </row>
    <row r="7" spans="1:56" s="16" customFormat="1" ht="121.1" customHeight="1" x14ac:dyDescent="0.3">
      <c r="A7" s="41"/>
      <c r="B7" s="41"/>
      <c r="C7" s="41"/>
      <c r="D7" s="40"/>
      <c r="E7" s="43"/>
      <c r="F7" s="43"/>
      <c r="G7" s="43"/>
      <c r="H7" s="43"/>
      <c r="I7" s="43"/>
      <c r="J7" s="49"/>
      <c r="K7" s="42"/>
      <c r="L7" s="39"/>
      <c r="M7" s="19" t="s">
        <v>100</v>
      </c>
      <c r="N7" s="19" t="s">
        <v>101</v>
      </c>
      <c r="O7" s="19" t="s">
        <v>102</v>
      </c>
      <c r="P7" s="19" t="s">
        <v>74</v>
      </c>
      <c r="Q7" s="19" t="s">
        <v>103</v>
      </c>
      <c r="R7" s="19" t="s">
        <v>104</v>
      </c>
      <c r="S7" s="19" t="s">
        <v>105</v>
      </c>
      <c r="T7" s="56" t="s">
        <v>106</v>
      </c>
      <c r="U7" s="62" t="s">
        <v>106</v>
      </c>
      <c r="V7" s="62" t="s">
        <v>253</v>
      </c>
      <c r="W7" s="58">
        <v>15</v>
      </c>
      <c r="X7" s="15">
        <v>15</v>
      </c>
      <c r="Y7" s="15">
        <v>15</v>
      </c>
      <c r="Z7" s="15">
        <v>15</v>
      </c>
      <c r="AA7" s="15">
        <v>15</v>
      </c>
      <c r="AB7" s="15">
        <v>15</v>
      </c>
      <c r="AC7" s="15">
        <v>10</v>
      </c>
      <c r="AD7" s="15">
        <f>SUM(W7:AC7)</f>
        <v>100</v>
      </c>
      <c r="AE7" s="15" t="s">
        <v>79</v>
      </c>
      <c r="AF7" s="15" t="s">
        <v>79</v>
      </c>
      <c r="AG7" s="15" t="s">
        <v>107</v>
      </c>
      <c r="AH7" s="15">
        <v>100</v>
      </c>
      <c r="AI7" s="19" t="s">
        <v>79</v>
      </c>
      <c r="AJ7" s="19" t="s">
        <v>80</v>
      </c>
      <c r="AK7" s="19" t="s">
        <v>81</v>
      </c>
      <c r="AL7" s="19">
        <v>2</v>
      </c>
      <c r="AM7" s="19">
        <v>0</v>
      </c>
      <c r="AN7" s="48"/>
      <c r="AO7" s="48"/>
      <c r="AP7" s="47"/>
      <c r="AQ7" s="41"/>
      <c r="AR7" s="50"/>
      <c r="AS7" s="43"/>
      <c r="AT7" s="43"/>
      <c r="AU7" s="43"/>
      <c r="AV7" s="43"/>
      <c r="AW7" s="65"/>
      <c r="AX7" s="68"/>
      <c r="AY7" s="70"/>
      <c r="AZ7" s="11"/>
      <c r="BA7" s="11"/>
      <c r="BB7" s="11"/>
      <c r="BC7" s="11"/>
      <c r="BD7" s="11"/>
    </row>
    <row r="8" spans="1:56" s="16" customFormat="1" ht="126.35" customHeight="1" x14ac:dyDescent="0.3">
      <c r="A8" s="15" t="s">
        <v>63</v>
      </c>
      <c r="B8" s="3" t="s">
        <v>64</v>
      </c>
      <c r="C8" s="3" t="s">
        <v>65</v>
      </c>
      <c r="D8" s="23" t="s">
        <v>66</v>
      </c>
      <c r="E8" s="21" t="s">
        <v>67</v>
      </c>
      <c r="F8" s="21" t="s">
        <v>108</v>
      </c>
      <c r="G8" s="21" t="s">
        <v>240</v>
      </c>
      <c r="H8" s="19" t="s">
        <v>109</v>
      </c>
      <c r="I8" s="21" t="s">
        <v>90</v>
      </c>
      <c r="J8" s="36" t="str">
        <f>IF(K8&lt;6,"Moderado (3)",IF(K8&lt;12,"Mayor (4)","Catastrófico (5)"))</f>
        <v>Mayor (4)</v>
      </c>
      <c r="K8" s="37">
        <f>COUNTIF('Criterios impacto 3'!H2:H20,"SI")</f>
        <v>7</v>
      </c>
      <c r="L8" s="38" t="str">
        <f>VLOOKUP(CONCATENATE(I8,J8),Parámetros!$A$56:$B$80,2,FALSE)</f>
        <v>Extremo (16)</v>
      </c>
      <c r="M8" s="19" t="s">
        <v>71</v>
      </c>
      <c r="N8" s="19" t="s">
        <v>72</v>
      </c>
      <c r="O8" s="19" t="s">
        <v>102</v>
      </c>
      <c r="P8" s="19" t="s">
        <v>74</v>
      </c>
      <c r="Q8" s="19" t="s">
        <v>110</v>
      </c>
      <c r="R8" s="19" t="s">
        <v>111</v>
      </c>
      <c r="S8" s="19" t="s">
        <v>112</v>
      </c>
      <c r="T8" s="56" t="s">
        <v>113</v>
      </c>
      <c r="U8" s="62" t="s">
        <v>113</v>
      </c>
      <c r="V8" s="62" t="s">
        <v>254</v>
      </c>
      <c r="W8" s="58">
        <v>15</v>
      </c>
      <c r="X8" s="15">
        <v>15</v>
      </c>
      <c r="Y8" s="15">
        <v>15</v>
      </c>
      <c r="Z8" s="15">
        <v>15</v>
      </c>
      <c r="AA8" s="15">
        <v>15</v>
      </c>
      <c r="AB8" s="15">
        <v>15</v>
      </c>
      <c r="AC8" s="15">
        <v>10</v>
      </c>
      <c r="AD8" s="15">
        <f t="shared" si="0"/>
        <v>100</v>
      </c>
      <c r="AE8" s="15" t="str">
        <f t="shared" si="3"/>
        <v>Fuerte</v>
      </c>
      <c r="AF8" s="15" t="s">
        <v>79</v>
      </c>
      <c r="AG8" s="15" t="str">
        <f>VLOOKUP(CONCATENATE(AE8,AF8),Parámetros!$A$2:$B$10,2,FALSE)</f>
        <v>Fuerte</v>
      </c>
      <c r="AH8" s="15">
        <f t="shared" si="2"/>
        <v>100</v>
      </c>
      <c r="AI8" s="19" t="str">
        <f>_xlfn.IFS(AVERAGE(AH8)=100,"Fuerte",AVERAGE(AH8)&lt;50,"Débil",AVERAGE(AH8)&gt;=50,"Moderado")</f>
        <v>Fuerte</v>
      </c>
      <c r="AJ8" s="19" t="s">
        <v>80</v>
      </c>
      <c r="AK8" s="19" t="s">
        <v>81</v>
      </c>
      <c r="AL8" s="15">
        <v>2</v>
      </c>
      <c r="AM8" s="15">
        <f>VLOOKUP(CONCATENATE(AI5,AJ8,AK8),Parámetros!$A$27:$B$38,2,FALSE)</f>
        <v>0</v>
      </c>
      <c r="AN8" s="18" t="s">
        <v>82</v>
      </c>
      <c r="AO8" s="18" t="s">
        <v>83</v>
      </c>
      <c r="AP8" s="17" t="str">
        <f>VLOOKUP(CONCATENATE(AN8,AO8),Parámetros!$A$56:$B$80,2,FALSE)</f>
        <v>Alto (8)</v>
      </c>
      <c r="AQ8" s="15" t="s">
        <v>84</v>
      </c>
      <c r="AR8" s="20" t="s">
        <v>114</v>
      </c>
      <c r="AS8" s="19" t="s">
        <v>72</v>
      </c>
      <c r="AT8" s="19">
        <v>2025</v>
      </c>
      <c r="AU8" s="21" t="s">
        <v>115</v>
      </c>
      <c r="AV8" s="43" t="s">
        <v>116</v>
      </c>
      <c r="AW8" s="64" t="s">
        <v>88</v>
      </c>
      <c r="AX8" s="72" t="s">
        <v>258</v>
      </c>
      <c r="AY8" s="69" t="s">
        <v>249</v>
      </c>
      <c r="AZ8" s="11"/>
      <c r="BA8" s="11"/>
      <c r="BB8" s="11"/>
      <c r="BC8" s="11"/>
      <c r="BD8" s="11"/>
    </row>
    <row r="9" spans="1:56" s="16" customFormat="1" ht="122.25" customHeight="1" x14ac:dyDescent="0.25">
      <c r="A9" s="44" t="s">
        <v>63</v>
      </c>
      <c r="B9" s="41" t="s">
        <v>64</v>
      </c>
      <c r="C9" s="41" t="s">
        <v>65</v>
      </c>
      <c r="D9" s="40" t="s">
        <v>66</v>
      </c>
      <c r="E9" s="43" t="s">
        <v>67</v>
      </c>
      <c r="F9" s="43" t="s">
        <v>108</v>
      </c>
      <c r="G9" s="43" t="s">
        <v>241</v>
      </c>
      <c r="H9" s="45" t="s">
        <v>117</v>
      </c>
      <c r="I9" s="43" t="s">
        <v>118</v>
      </c>
      <c r="J9" s="49" t="str">
        <f>IF(K9&lt;6,"Moderado (3)",IF(K9&lt;12,"Mayor (4)","Catastrófico (5)"))</f>
        <v>Mayor (4)</v>
      </c>
      <c r="K9" s="42">
        <f>COUNTIF('Criterios impacto 4'!H2:H20,"SI")</f>
        <v>11</v>
      </c>
      <c r="L9" s="39" t="str">
        <f>VLOOKUP(CONCATENATE(I9,J9),Parámetros!$A$56:$B$80,2,FALSE)</f>
        <v>Extremo (20)</v>
      </c>
      <c r="M9" s="19" t="s">
        <v>71</v>
      </c>
      <c r="N9" s="19" t="s">
        <v>72</v>
      </c>
      <c r="O9" s="19" t="s">
        <v>119</v>
      </c>
      <c r="P9" s="19" t="s">
        <v>120</v>
      </c>
      <c r="Q9" s="19" t="s">
        <v>121</v>
      </c>
      <c r="R9" s="19" t="s">
        <v>122</v>
      </c>
      <c r="S9" s="19" t="s">
        <v>123</v>
      </c>
      <c r="T9" s="56" t="s">
        <v>124</v>
      </c>
      <c r="U9" s="62" t="s">
        <v>256</v>
      </c>
      <c r="V9" s="62" t="s">
        <v>255</v>
      </c>
      <c r="W9" s="58">
        <v>15</v>
      </c>
      <c r="X9" s="15">
        <v>15</v>
      </c>
      <c r="Y9" s="15">
        <v>15</v>
      </c>
      <c r="Z9" s="15">
        <v>15</v>
      </c>
      <c r="AA9" s="15">
        <v>15</v>
      </c>
      <c r="AB9" s="15">
        <v>15</v>
      </c>
      <c r="AC9" s="15">
        <v>10</v>
      </c>
      <c r="AD9" s="15">
        <f t="shared" si="0"/>
        <v>100</v>
      </c>
      <c r="AE9" s="15" t="str">
        <f t="shared" si="3"/>
        <v>Fuerte</v>
      </c>
      <c r="AF9" s="15" t="s">
        <v>79</v>
      </c>
      <c r="AG9" s="15" t="str">
        <f>VLOOKUP(CONCATENATE(AE9,AF9),Parámetros!$A$2:$B$10,2,FALSE)</f>
        <v>Fuerte</v>
      </c>
      <c r="AH9" s="15">
        <f t="shared" si="2"/>
        <v>100</v>
      </c>
      <c r="AI9" s="45" t="str">
        <f>_xlfn.IFS(AVERAGE(AH9:AH10)=100,"Fuerte",AVERAGE(AH9:AH10)&lt;50,"Débil",AVERAGE(AH9:AH10)&gt;=50,"Moderado")</f>
        <v>Fuerte</v>
      </c>
      <c r="AJ9" s="19" t="s">
        <v>80</v>
      </c>
      <c r="AK9" s="19" t="s">
        <v>81</v>
      </c>
      <c r="AL9" s="15">
        <v>2</v>
      </c>
      <c r="AM9" s="15">
        <v>0</v>
      </c>
      <c r="AN9" s="46" t="s">
        <v>70</v>
      </c>
      <c r="AO9" s="46" t="s">
        <v>83</v>
      </c>
      <c r="AP9" s="47" t="str">
        <f>VLOOKUP(CONCATENATE(AN9,AO9),Parámetros!$A$56:$B$80,2,FALSE)</f>
        <v>Extremo (12)</v>
      </c>
      <c r="AQ9" s="44" t="s">
        <v>84</v>
      </c>
      <c r="AR9" s="20" t="s">
        <v>125</v>
      </c>
      <c r="AS9" s="19" t="s">
        <v>72</v>
      </c>
      <c r="AT9" s="19">
        <v>2025</v>
      </c>
      <c r="AU9" s="25" t="s">
        <v>126</v>
      </c>
      <c r="AV9" s="43"/>
      <c r="AW9" s="65" t="s">
        <v>88</v>
      </c>
      <c r="AX9" s="73" t="s">
        <v>258</v>
      </c>
      <c r="AY9" s="70" t="s">
        <v>249</v>
      </c>
      <c r="AZ9" s="11"/>
      <c r="BA9" s="11"/>
      <c r="BB9" s="11"/>
      <c r="BC9" s="11"/>
      <c r="BD9" s="11"/>
    </row>
    <row r="10" spans="1:56" s="16" customFormat="1" ht="153.85" customHeight="1" x14ac:dyDescent="0.3">
      <c r="A10" s="44"/>
      <c r="B10" s="41"/>
      <c r="C10" s="41"/>
      <c r="D10" s="40"/>
      <c r="E10" s="43"/>
      <c r="F10" s="43"/>
      <c r="G10" s="43"/>
      <c r="H10" s="45"/>
      <c r="I10" s="43"/>
      <c r="J10" s="49"/>
      <c r="K10" s="42"/>
      <c r="L10" s="39"/>
      <c r="M10" s="19" t="s">
        <v>100</v>
      </c>
      <c r="N10" s="19" t="s">
        <v>72</v>
      </c>
      <c r="O10" s="19" t="s">
        <v>102</v>
      </c>
      <c r="P10" s="19" t="s">
        <v>127</v>
      </c>
      <c r="Q10" s="19" t="s">
        <v>128</v>
      </c>
      <c r="R10" s="19" t="s">
        <v>129</v>
      </c>
      <c r="S10" s="19" t="s">
        <v>130</v>
      </c>
      <c r="T10" s="56" t="s">
        <v>131</v>
      </c>
      <c r="U10" s="62" t="s">
        <v>131</v>
      </c>
      <c r="V10" s="62" t="s">
        <v>257</v>
      </c>
      <c r="W10" s="58">
        <v>15</v>
      </c>
      <c r="X10" s="15">
        <v>15</v>
      </c>
      <c r="Y10" s="15">
        <v>15</v>
      </c>
      <c r="Z10" s="15">
        <v>15</v>
      </c>
      <c r="AA10" s="15">
        <v>15</v>
      </c>
      <c r="AB10" s="15">
        <v>15</v>
      </c>
      <c r="AC10" s="15">
        <v>10</v>
      </c>
      <c r="AD10" s="15">
        <f t="shared" si="0"/>
        <v>100</v>
      </c>
      <c r="AE10" s="15" t="str">
        <f t="shared" si="3"/>
        <v>Fuerte</v>
      </c>
      <c r="AF10" s="15" t="s">
        <v>79</v>
      </c>
      <c r="AG10" s="15" t="str">
        <f>VLOOKUP(CONCATENATE(AE10,AF10),Parámetros!$A$2:$B$10,2,FALSE)</f>
        <v>Fuerte</v>
      </c>
      <c r="AH10" s="15">
        <f t="shared" si="2"/>
        <v>100</v>
      </c>
      <c r="AI10" s="45"/>
      <c r="AJ10" s="19" t="s">
        <v>80</v>
      </c>
      <c r="AK10" s="19" t="s">
        <v>81</v>
      </c>
      <c r="AL10" s="15">
        <v>2</v>
      </c>
      <c r="AM10" s="15">
        <v>0</v>
      </c>
      <c r="AN10" s="46"/>
      <c r="AO10" s="46"/>
      <c r="AP10" s="47"/>
      <c r="AQ10" s="44"/>
      <c r="AR10" s="20" t="s">
        <v>132</v>
      </c>
      <c r="AS10" s="19" t="s">
        <v>72</v>
      </c>
      <c r="AT10" s="19">
        <v>2025</v>
      </c>
      <c r="AU10" s="21" t="s">
        <v>133</v>
      </c>
      <c r="AV10" s="43"/>
      <c r="AW10" s="65"/>
      <c r="AX10" s="74"/>
      <c r="AY10" s="70"/>
      <c r="AZ10" s="11"/>
      <c r="BA10" s="11"/>
      <c r="BB10" s="11"/>
      <c r="BC10" s="11"/>
      <c r="BD10" s="11"/>
    </row>
    <row r="11" spans="1:56" s="1" customFormat="1" x14ac:dyDescent="0.25">
      <c r="W11" s="13"/>
      <c r="X11" s="13"/>
      <c r="Y11" s="13"/>
      <c r="Z11" s="13"/>
      <c r="AA11" s="13"/>
      <c r="AB11" s="13"/>
      <c r="AC11" s="13"/>
      <c r="AD11" s="13"/>
      <c r="AE11" s="13"/>
      <c r="AF11" s="13"/>
      <c r="AG11" s="13"/>
      <c r="AH11" s="13"/>
      <c r="AI11" s="13"/>
      <c r="AJ11" s="13"/>
      <c r="AQ11" s="12"/>
      <c r="AR11" s="14"/>
    </row>
    <row r="12" spans="1:56" s="1" customFormat="1" x14ac:dyDescent="0.25">
      <c r="W12" s="13"/>
      <c r="X12" s="13"/>
      <c r="Y12" s="13"/>
      <c r="Z12" s="13"/>
      <c r="AA12" s="13"/>
      <c r="AB12" s="13"/>
      <c r="AC12" s="13"/>
      <c r="AD12" s="13"/>
      <c r="AE12" s="13"/>
      <c r="AF12" s="13"/>
      <c r="AG12" s="13"/>
      <c r="AH12" s="13"/>
      <c r="AI12" s="13"/>
      <c r="AJ12" s="13"/>
      <c r="AQ12" s="12"/>
      <c r="AR12" s="14"/>
    </row>
    <row r="13" spans="1:56" x14ac:dyDescent="0.25">
      <c r="A13" s="1"/>
      <c r="B13" s="1"/>
      <c r="C13" s="1"/>
      <c r="D13" s="1"/>
      <c r="E13" s="1"/>
      <c r="F13" s="1"/>
      <c r="H13" s="1"/>
      <c r="I13" s="1"/>
      <c r="J13" s="1"/>
      <c r="K13" s="1"/>
      <c r="L13" s="1"/>
      <c r="M13" s="1"/>
      <c r="N13" s="1"/>
      <c r="O13" s="1"/>
      <c r="P13" s="1"/>
      <c r="Q13" s="1"/>
      <c r="R13" s="1"/>
      <c r="S13" s="1"/>
      <c r="T13" s="1"/>
      <c r="U13" s="1"/>
      <c r="V13" s="1"/>
      <c r="W13" s="13"/>
      <c r="X13" s="13"/>
      <c r="Y13" s="13"/>
      <c r="Z13" s="13"/>
      <c r="AA13" s="13"/>
      <c r="AB13" s="13"/>
      <c r="AC13" s="13"/>
      <c r="AD13" s="13"/>
      <c r="AE13" s="13"/>
      <c r="AF13" s="13"/>
      <c r="AG13" s="13"/>
      <c r="AH13" s="13"/>
      <c r="AI13" s="13"/>
      <c r="AJ13" s="13"/>
      <c r="AK13" s="1"/>
      <c r="AL13" s="1"/>
      <c r="AM13" s="1"/>
      <c r="AN13" s="1"/>
      <c r="AO13" s="1"/>
      <c r="AP13" s="1"/>
      <c r="AQ13" s="1"/>
      <c r="AR13" s="14"/>
      <c r="AS13" s="1"/>
      <c r="AT13" s="1"/>
    </row>
    <row r="14" spans="1:56" x14ac:dyDescent="0.25">
      <c r="A14" s="1"/>
      <c r="B14" s="1"/>
      <c r="C14" s="1"/>
      <c r="D14" s="1"/>
      <c r="E14" s="1"/>
      <c r="F14" s="1"/>
      <c r="H14" s="1"/>
      <c r="I14" s="1"/>
      <c r="J14" s="1"/>
      <c r="K14" s="1"/>
      <c r="L14" s="1"/>
      <c r="M14" s="1"/>
      <c r="N14" s="1"/>
      <c r="O14" s="1"/>
      <c r="P14" s="1"/>
      <c r="Q14" s="1"/>
      <c r="R14" s="1"/>
      <c r="S14" s="1"/>
      <c r="T14" s="1"/>
      <c r="U14" s="1"/>
      <c r="V14" s="1"/>
      <c r="W14" s="13"/>
      <c r="X14" s="13"/>
      <c r="Y14" s="13"/>
      <c r="Z14" s="13"/>
      <c r="AA14" s="13"/>
      <c r="AB14" s="13"/>
      <c r="AC14" s="13"/>
      <c r="AD14" s="13"/>
      <c r="AE14" s="13"/>
      <c r="AF14" s="13"/>
      <c r="AG14" s="13"/>
      <c r="AH14" s="13"/>
      <c r="AI14" s="13"/>
      <c r="AJ14" s="13"/>
      <c r="AK14" s="1"/>
      <c r="AL14" s="1"/>
      <c r="AM14" s="1"/>
      <c r="AN14" s="1"/>
      <c r="AO14" s="1"/>
      <c r="AP14" s="1"/>
      <c r="AQ14" s="1"/>
      <c r="AR14" s="14"/>
      <c r="AS14" s="1"/>
      <c r="AT14" s="1"/>
    </row>
    <row r="15" spans="1:56" x14ac:dyDescent="0.25">
      <c r="A15" s="1"/>
      <c r="B15" s="1"/>
      <c r="C15" s="1"/>
      <c r="D15" s="1"/>
      <c r="E15" s="1"/>
      <c r="F15" s="1"/>
      <c r="H15" s="1"/>
      <c r="I15" s="1"/>
      <c r="J15" s="1"/>
      <c r="K15" s="1"/>
      <c r="L15" s="1"/>
      <c r="M15" s="1"/>
      <c r="N15" s="1"/>
      <c r="O15" s="1"/>
      <c r="P15" s="1"/>
      <c r="Q15" s="1"/>
      <c r="R15" s="1"/>
      <c r="S15" s="1"/>
      <c r="T15" s="1"/>
      <c r="U15" s="1"/>
      <c r="V15" s="1"/>
      <c r="W15" s="13"/>
      <c r="X15" s="13"/>
      <c r="Y15" s="13"/>
      <c r="Z15" s="13"/>
      <c r="AA15" s="13"/>
      <c r="AB15" s="13"/>
      <c r="AC15" s="13"/>
      <c r="AD15" s="13"/>
      <c r="AE15" s="13"/>
      <c r="AF15" s="13"/>
      <c r="AG15" s="13"/>
      <c r="AH15" s="13"/>
      <c r="AI15" s="13"/>
      <c r="AJ15" s="13"/>
      <c r="AK15" s="1"/>
      <c r="AL15" s="1"/>
      <c r="AM15" s="1"/>
      <c r="AN15" s="1"/>
      <c r="AO15" s="1"/>
      <c r="AP15" s="1"/>
      <c r="AQ15" s="1"/>
      <c r="AR15" s="14"/>
      <c r="AS15" s="1"/>
      <c r="AT15" s="1"/>
    </row>
    <row r="16" spans="1:56" x14ac:dyDescent="0.25">
      <c r="A16" s="1"/>
      <c r="B16" s="1"/>
      <c r="C16" s="1"/>
      <c r="D16" s="1"/>
      <c r="E16" s="1"/>
      <c r="F16" s="1"/>
      <c r="H16" s="1"/>
      <c r="I16" s="1"/>
      <c r="J16" s="1"/>
      <c r="K16" s="1"/>
      <c r="L16" s="1"/>
      <c r="M16" s="1"/>
      <c r="N16" s="1"/>
      <c r="O16" s="1"/>
      <c r="P16" s="1"/>
      <c r="Q16" s="1"/>
      <c r="R16" s="1"/>
      <c r="S16" s="1"/>
      <c r="T16" s="1"/>
      <c r="U16" s="1"/>
      <c r="V16" s="1"/>
      <c r="W16" s="13"/>
      <c r="X16" s="13"/>
      <c r="Y16" s="13"/>
      <c r="Z16" s="13"/>
      <c r="AA16" s="13"/>
      <c r="AB16" s="13"/>
      <c r="AC16" s="13"/>
      <c r="AD16" s="13"/>
      <c r="AE16" s="13"/>
      <c r="AF16" s="13"/>
      <c r="AG16" s="13"/>
      <c r="AH16" s="13"/>
      <c r="AI16" s="13"/>
      <c r="AJ16" s="13"/>
      <c r="AK16" s="1"/>
      <c r="AL16" s="1"/>
      <c r="AM16" s="1"/>
      <c r="AN16" s="1"/>
      <c r="AO16" s="1"/>
      <c r="AP16" s="1"/>
      <c r="AQ16" s="1"/>
      <c r="AR16" s="14"/>
      <c r="AS16" s="1"/>
      <c r="AT16" s="1"/>
    </row>
    <row r="17" spans="1:46" x14ac:dyDescent="0.25">
      <c r="A17" s="1"/>
      <c r="B17" s="1"/>
      <c r="C17" s="1"/>
      <c r="D17" s="1"/>
      <c r="E17" s="1"/>
      <c r="F17" s="1"/>
      <c r="H17" s="1"/>
      <c r="I17" s="1"/>
      <c r="J17" s="1"/>
      <c r="K17" s="1"/>
      <c r="L17" s="1"/>
      <c r="M17" s="1"/>
      <c r="N17" s="1"/>
      <c r="O17" s="1"/>
      <c r="P17" s="1"/>
      <c r="Q17" s="1"/>
      <c r="R17" s="1"/>
      <c r="S17" s="1"/>
      <c r="T17" s="1"/>
      <c r="U17" s="1"/>
      <c r="V17" s="1"/>
      <c r="W17" s="13"/>
      <c r="X17" s="13"/>
      <c r="Y17" s="13"/>
      <c r="Z17" s="13"/>
      <c r="AA17" s="13"/>
      <c r="AB17" s="13"/>
      <c r="AC17" s="13"/>
      <c r="AD17" s="13"/>
      <c r="AE17" s="13"/>
      <c r="AF17" s="13"/>
      <c r="AG17" s="13"/>
      <c r="AH17" s="13"/>
      <c r="AI17" s="13"/>
      <c r="AJ17" s="13"/>
      <c r="AK17" s="1"/>
      <c r="AL17" s="1"/>
      <c r="AM17" s="1"/>
      <c r="AN17" s="1"/>
      <c r="AO17" s="1"/>
      <c r="AP17" s="1"/>
      <c r="AQ17" s="1"/>
      <c r="AR17" s="14"/>
      <c r="AS17" s="1"/>
      <c r="AT17" s="1"/>
    </row>
    <row r="18" spans="1:46" x14ac:dyDescent="0.25">
      <c r="A18" s="1"/>
      <c r="B18" s="1"/>
      <c r="C18" s="1"/>
      <c r="D18" s="1"/>
      <c r="E18" s="1"/>
      <c r="F18" s="1"/>
      <c r="H18" s="1"/>
      <c r="I18" s="1"/>
      <c r="J18" s="1"/>
      <c r="K18" s="1"/>
      <c r="L18" s="1"/>
      <c r="M18" s="1"/>
      <c r="N18" s="1"/>
      <c r="O18" s="1"/>
      <c r="P18" s="1"/>
      <c r="Q18" s="1"/>
      <c r="R18" s="1"/>
      <c r="S18" s="1"/>
      <c r="T18" s="1"/>
      <c r="U18" s="1"/>
      <c r="V18" s="1"/>
      <c r="W18" s="13"/>
      <c r="X18" s="13"/>
      <c r="Y18" s="13"/>
      <c r="Z18" s="13"/>
      <c r="AA18" s="13"/>
      <c r="AB18" s="13"/>
      <c r="AC18" s="13"/>
      <c r="AD18" s="13"/>
      <c r="AE18" s="13"/>
      <c r="AF18" s="13"/>
      <c r="AG18" s="13"/>
      <c r="AH18" s="13"/>
      <c r="AI18" s="13"/>
      <c r="AJ18" s="13"/>
      <c r="AK18" s="1"/>
      <c r="AL18" s="1"/>
      <c r="AM18" s="1"/>
      <c r="AN18" s="1"/>
      <c r="AO18" s="1"/>
      <c r="AP18" s="1"/>
      <c r="AQ18" s="1"/>
      <c r="AR18" s="14"/>
      <c r="AS18" s="1"/>
      <c r="AT18" s="1"/>
    </row>
    <row r="19" spans="1:46" x14ac:dyDescent="0.25">
      <c r="A19" s="1"/>
      <c r="B19" s="1"/>
      <c r="C19" s="1"/>
      <c r="D19" s="1"/>
      <c r="E19" s="1"/>
      <c r="F19" s="1"/>
      <c r="H19" s="1"/>
      <c r="I19" s="1"/>
      <c r="J19" s="1"/>
      <c r="K19" s="1"/>
      <c r="L19" s="1"/>
      <c r="M19" s="1"/>
      <c r="N19" s="1"/>
      <c r="O19" s="1"/>
      <c r="P19" s="1"/>
      <c r="Q19" s="1"/>
      <c r="R19" s="1"/>
      <c r="S19" s="1"/>
      <c r="T19" s="1"/>
      <c r="U19" s="1"/>
      <c r="V19" s="1"/>
      <c r="W19" s="13"/>
      <c r="X19" s="13"/>
      <c r="Y19" s="13"/>
      <c r="Z19" s="13"/>
      <c r="AA19" s="13"/>
      <c r="AB19" s="13"/>
      <c r="AC19" s="13"/>
      <c r="AD19" s="13"/>
      <c r="AE19" s="13"/>
      <c r="AF19" s="13"/>
      <c r="AG19" s="13"/>
      <c r="AH19" s="13"/>
      <c r="AI19" s="13"/>
      <c r="AJ19" s="13"/>
      <c r="AK19" s="1"/>
      <c r="AL19" s="1"/>
      <c r="AM19" s="1"/>
      <c r="AN19" s="1"/>
      <c r="AO19" s="1"/>
      <c r="AP19" s="1"/>
      <c r="AQ19" s="1"/>
      <c r="AR19" s="14"/>
      <c r="AS19" s="1"/>
      <c r="AT19" s="1"/>
    </row>
    <row r="20" spans="1:46" x14ac:dyDescent="0.25">
      <c r="A20" s="1"/>
      <c r="B20" s="1"/>
      <c r="C20" s="1"/>
      <c r="D20" s="1"/>
      <c r="E20" s="1"/>
      <c r="F20" s="1"/>
      <c r="H20" s="1"/>
      <c r="I20" s="1"/>
      <c r="J20" s="1"/>
      <c r="K20" s="1"/>
      <c r="L20" s="1"/>
      <c r="M20" s="1"/>
      <c r="N20" s="1"/>
      <c r="O20" s="1"/>
      <c r="P20" s="1"/>
      <c r="Q20" s="1"/>
      <c r="R20" s="1"/>
      <c r="S20" s="1"/>
      <c r="T20" s="1"/>
      <c r="U20" s="1"/>
      <c r="V20" s="1"/>
      <c r="W20" s="13"/>
      <c r="X20" s="13"/>
      <c r="Y20" s="13"/>
      <c r="Z20" s="13"/>
      <c r="AA20" s="13"/>
      <c r="AB20" s="13"/>
      <c r="AC20" s="13"/>
      <c r="AD20" s="13"/>
      <c r="AE20" s="13"/>
      <c r="AF20" s="13"/>
      <c r="AG20" s="13"/>
      <c r="AH20" s="13"/>
      <c r="AI20" s="13"/>
      <c r="AJ20" s="13"/>
      <c r="AK20" s="1"/>
      <c r="AL20" s="1"/>
      <c r="AM20" s="1"/>
      <c r="AN20" s="1"/>
      <c r="AO20" s="1"/>
      <c r="AP20" s="1"/>
      <c r="AQ20" s="1"/>
      <c r="AR20" s="14"/>
      <c r="AS20" s="1"/>
      <c r="AT20" s="1"/>
    </row>
    <row r="21" spans="1:46" x14ac:dyDescent="0.25">
      <c r="A21" s="1"/>
      <c r="B21" s="1"/>
      <c r="C21" s="1"/>
      <c r="D21" s="1"/>
      <c r="E21" s="1"/>
      <c r="F21" s="1"/>
      <c r="H21" s="1"/>
      <c r="I21" s="1"/>
      <c r="J21" s="1"/>
    </row>
    <row r="22" spans="1:46" x14ac:dyDescent="0.25">
      <c r="A22" s="1"/>
      <c r="B22" s="1"/>
      <c r="C22" s="1"/>
      <c r="D22" s="1"/>
      <c r="E22" s="1"/>
      <c r="F22" s="1"/>
      <c r="H22" s="1"/>
      <c r="I22" s="1"/>
      <c r="J22" s="1"/>
    </row>
    <row r="23" spans="1:46" x14ac:dyDescent="0.25">
      <c r="A23" s="1"/>
      <c r="B23" s="1"/>
      <c r="C23" s="1"/>
      <c r="D23" s="1"/>
      <c r="E23" s="1"/>
      <c r="F23" s="1"/>
      <c r="H23" s="1"/>
      <c r="I23" s="1"/>
      <c r="J23" s="1"/>
    </row>
    <row r="24" spans="1:46" x14ac:dyDescent="0.25">
      <c r="A24" s="1"/>
      <c r="B24" s="1"/>
      <c r="C24" s="1"/>
      <c r="D24" s="1"/>
      <c r="E24" s="1"/>
      <c r="F24" s="1"/>
      <c r="H24" s="1"/>
      <c r="I24" s="1"/>
      <c r="J24" s="1"/>
    </row>
  </sheetData>
  <sheetProtection selectLockedCells="1"/>
  <protectedRanges>
    <protectedRange sqref="R9:R10" name="Rango2_2"/>
    <protectedRange sqref="O9" name="Rango2_3"/>
  </protectedRanges>
  <mergeCells count="49">
    <mergeCell ref="AX2:AY3"/>
    <mergeCell ref="AX6:AX7"/>
    <mergeCell ref="AY6:AY7"/>
    <mergeCell ref="AY9:AY10"/>
    <mergeCell ref="AX9:AX10"/>
    <mergeCell ref="AS6:AS7"/>
    <mergeCell ref="A2:D2"/>
    <mergeCell ref="K6:K7"/>
    <mergeCell ref="F3:H3"/>
    <mergeCell ref="A6:A7"/>
    <mergeCell ref="H5:H7"/>
    <mergeCell ref="I6:I7"/>
    <mergeCell ref="J6:J7"/>
    <mergeCell ref="D6:D7"/>
    <mergeCell ref="G6:G7"/>
    <mergeCell ref="F6:F7"/>
    <mergeCell ref="E6:E7"/>
    <mergeCell ref="C6:C7"/>
    <mergeCell ref="A9:A10"/>
    <mergeCell ref="F9:F10"/>
    <mergeCell ref="E9:E10"/>
    <mergeCell ref="J9:J10"/>
    <mergeCell ref="I9:I10"/>
    <mergeCell ref="H9:H10"/>
    <mergeCell ref="G9:G10"/>
    <mergeCell ref="AT6:AT7"/>
    <mergeCell ref="AW9:AW10"/>
    <mergeCell ref="AQ9:AQ10"/>
    <mergeCell ref="AI9:AI10"/>
    <mergeCell ref="AN9:AN10"/>
    <mergeCell ref="AO9:AO10"/>
    <mergeCell ref="AP9:AP10"/>
    <mergeCell ref="AV8:AV10"/>
    <mergeCell ref="AW6:AW7"/>
    <mergeCell ref="AO6:AO7"/>
    <mergeCell ref="AN6:AN7"/>
    <mergeCell ref="AP6:AP7"/>
    <mergeCell ref="AU6:AU7"/>
    <mergeCell ref="AV6:AV7"/>
    <mergeCell ref="AR6:AR7"/>
    <mergeCell ref="AQ6:AQ7"/>
    <mergeCell ref="U3:V3"/>
    <mergeCell ref="L9:L10"/>
    <mergeCell ref="D9:D10"/>
    <mergeCell ref="C9:C10"/>
    <mergeCell ref="B9:B10"/>
    <mergeCell ref="K9:K10"/>
    <mergeCell ref="B6:B7"/>
    <mergeCell ref="L6:L7"/>
  </mergeCells>
  <conditionalFormatting sqref="K5:K6">
    <cfRule type="containsText" dxfId="13" priority="2" operator="containsText" text="❌">
      <formula>NOT(ISERROR(SEARCH(("❌"),(K5))))</formula>
    </cfRule>
  </conditionalFormatting>
  <conditionalFormatting sqref="K8:K9">
    <cfRule type="containsText" dxfId="12" priority="1" operator="containsText" text="❌">
      <formula>NOT(ISERROR(SEARCH(("❌"),(K8))))</formula>
    </cfRule>
  </conditionalFormatting>
  <conditionalFormatting sqref="L5:L6 L8:L9">
    <cfRule type="containsText" dxfId="11" priority="15" operator="containsText" text="Bajo">
      <formula>NOT(ISERROR(SEARCH("Bajo",L5)))</formula>
    </cfRule>
    <cfRule type="containsText" dxfId="10" priority="16" operator="containsText" text="Moderado">
      <formula>NOT(ISERROR(SEARCH("Moderado",L5)))</formula>
    </cfRule>
    <cfRule type="containsText" dxfId="9" priority="17" operator="containsText" text="Alto">
      <formula>NOT(ISERROR(SEARCH("Alto",L5)))</formula>
    </cfRule>
    <cfRule type="containsText" dxfId="8" priority="18" operator="containsText" text="Extremo">
      <formula>NOT(ISERROR(SEARCH("Extremo",L5)))</formula>
    </cfRule>
  </conditionalFormatting>
  <conditionalFormatting sqref="AP5:AP6">
    <cfRule type="containsText" dxfId="7" priority="11" operator="containsText" text="Alto">
      <formula>NOT(ISERROR(SEARCH("Alto",AP5)))</formula>
    </cfRule>
    <cfRule type="containsText" dxfId="6" priority="12" operator="containsText" text="Moderado">
      <formula>NOT(ISERROR(SEARCH("Moderado",AP5)))</formula>
    </cfRule>
    <cfRule type="containsText" dxfId="5" priority="13" operator="containsText" text="Bajo">
      <formula>NOT(ISERROR(SEARCH("Bajo",AP5)))</formula>
    </cfRule>
    <cfRule type="containsText" dxfId="4" priority="14" operator="containsText" text="Extremo">
      <formula>NOT(ISERROR(SEARCH("Extremo",AP5)))</formula>
    </cfRule>
  </conditionalFormatting>
  <conditionalFormatting sqref="AP8:AP9">
    <cfRule type="containsText" dxfId="3" priority="4" operator="containsText" text="Alto">
      <formula>NOT(ISERROR(SEARCH("Alto",AP8)))</formula>
    </cfRule>
    <cfRule type="containsText" dxfId="2" priority="5" operator="containsText" text="Moderado">
      <formula>NOT(ISERROR(SEARCH("Moderado",AP8)))</formula>
    </cfRule>
    <cfRule type="containsText" dxfId="1" priority="6" operator="containsText" text="Bajo">
      <formula>NOT(ISERROR(SEARCH("Bajo",AP8)))</formula>
    </cfRule>
    <cfRule type="containsText" dxfId="0" priority="7" operator="containsText" text="Extremo">
      <formula>NOT(ISERROR(SEARCH("Extremo",AP8)))</formula>
    </cfRule>
  </conditionalFormatting>
  <pageMargins left="0.19685039370078741" right="0.19685039370078741" top="1.2204724409448819" bottom="0.19685039370078741" header="0.31496062992125984" footer="0.31496062992125984"/>
  <pageSetup paperSize="119" scale="60" orientation="landscape" r:id="rId1"/>
  <headerFooter>
    <oddHeader>&amp;C&amp;G
MATRIZ DE RIESGOS DEL PROCESO DE ADQUISICIÓN DE BIENES Y SERVICIOS VIGENCIA 2019</oddHeader>
    <oddFooter>&amp;C&amp;"Arial,Normal"&amp;10Página &amp;P de &amp;N</oddFooter>
  </headerFooter>
  <legacyDrawingHF r:id="rId2"/>
  <extLst>
    <ext xmlns:x14="http://schemas.microsoft.com/office/spreadsheetml/2009/9/main" uri="{CCE6A557-97BC-4b89-ADB6-D9C93CAAB3DF}">
      <x14:dataValidations xmlns:xm="http://schemas.microsoft.com/office/excel/2006/main" disablePrompts="1" count="7">
        <x14:dataValidation type="list" allowBlank="1" showInputMessage="1" showErrorMessage="1" xr:uid="{00000000-0002-0000-0000-000000000000}">
          <x14:formula1>
            <xm:f>Parámetros!$A$40:$A$44</xm:f>
          </x14:formula1>
          <xm:sqref>I8:I9 I5:I6 AN5:AN6 AN8:AN9</xm:sqref>
        </x14:dataValidation>
        <x14:dataValidation type="list" allowBlank="1" showInputMessage="1" showErrorMessage="1" xr:uid="{00000000-0002-0000-0000-000001000000}">
          <x14:formula1>
            <xm:f>Parámetros!$A$47:$A$51</xm:f>
          </x14:formula1>
          <xm:sqref>AO5:AO6 AO8:AO9</xm:sqref>
        </x14:dataValidation>
        <x14:dataValidation type="list" allowBlank="1" showInputMessage="1" showErrorMessage="1" xr:uid="{00000000-0002-0000-0000-000002000000}">
          <x14:formula1>
            <xm:f>Parámetros!$A$99:$A$115</xm:f>
          </x14:formula1>
          <xm:sqref>A9 A5</xm:sqref>
        </x14:dataValidation>
        <x14:dataValidation type="list" allowBlank="1" showInputMessage="1" showErrorMessage="1" xr:uid="{00000000-0002-0000-0000-000003000000}">
          <x14:formula1>
            <xm:f>Parámetros!$A$93:$A$96</xm:f>
          </x14:formula1>
          <xm:sqref>AQ5:AQ6 AQ8:AQ9 AQ11:AQ1048576</xm:sqref>
        </x14:dataValidation>
        <x14:dataValidation type="list" allowBlank="1" showInputMessage="1" showErrorMessage="1" xr:uid="{00000000-0002-0000-0000-000004000000}">
          <x14:formula1>
            <xm:f>Parámetros!$A$84:$A$85</xm:f>
          </x14:formula1>
          <xm:sqref>AJ5:AJ10</xm:sqref>
        </x14:dataValidation>
        <x14:dataValidation type="list" allowBlank="1" showInputMessage="1" showErrorMessage="1" xr:uid="{00000000-0002-0000-0000-000005000000}">
          <x14:formula1>
            <xm:f>Parámetros!$B$84:$B$86</xm:f>
          </x14:formula1>
          <xm:sqref>AK5:AK10</xm:sqref>
        </x14:dataValidation>
        <x14:dataValidation type="list" allowBlank="1" showInputMessage="1" showErrorMessage="1" xr:uid="{00000000-0002-0000-0000-000006000000}">
          <x14:formula1>
            <xm:f>Parámetros!$A$118:$A$120</xm:f>
          </x14:formula1>
          <xm:sqref>AF5:AF10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F582A-C23F-46B7-8929-F70CDFE0905E}">
  <dimension ref="A1:L20"/>
  <sheetViews>
    <sheetView workbookViewId="0">
      <selection activeCell="H19" sqref="H19"/>
    </sheetView>
  </sheetViews>
  <sheetFormatPr baseColWidth="10" defaultColWidth="11.44140625" defaultRowHeight="14.4" x14ac:dyDescent="0.25"/>
  <cols>
    <col min="1" max="16384" width="11.44140625" style="26"/>
  </cols>
  <sheetData>
    <row r="1" spans="1:12" ht="17.7" x14ac:dyDescent="0.3">
      <c r="A1" s="54" t="s">
        <v>0</v>
      </c>
      <c r="B1" s="54"/>
      <c r="C1" s="54"/>
      <c r="D1" s="54"/>
      <c r="E1" s="54"/>
      <c r="F1" s="54"/>
      <c r="G1" s="54"/>
      <c r="H1" s="54"/>
    </row>
    <row r="2" spans="1:12" x14ac:dyDescent="0.25">
      <c r="A2" s="53" t="s">
        <v>1</v>
      </c>
      <c r="B2" s="53"/>
      <c r="C2" s="53"/>
      <c r="D2" s="53"/>
      <c r="E2" s="53"/>
      <c r="F2" s="53"/>
      <c r="G2" s="53"/>
      <c r="H2" s="27" t="s">
        <v>2</v>
      </c>
    </row>
    <row r="3" spans="1:12" x14ac:dyDescent="0.25">
      <c r="A3" s="53" t="s">
        <v>3</v>
      </c>
      <c r="B3" s="53"/>
      <c r="C3" s="53"/>
      <c r="D3" s="53"/>
      <c r="E3" s="53"/>
      <c r="F3" s="53"/>
      <c r="G3" s="53"/>
      <c r="H3" s="27" t="s">
        <v>4</v>
      </c>
    </row>
    <row r="4" spans="1:12" x14ac:dyDescent="0.25">
      <c r="A4" s="53" t="s">
        <v>5</v>
      </c>
      <c r="B4" s="53"/>
      <c r="C4" s="53"/>
      <c r="D4" s="53"/>
      <c r="E4" s="53"/>
      <c r="F4" s="53"/>
      <c r="G4" s="53"/>
      <c r="H4" s="27" t="s">
        <v>4</v>
      </c>
    </row>
    <row r="5" spans="1:12" x14ac:dyDescent="0.25">
      <c r="A5" s="53" t="s">
        <v>6</v>
      </c>
      <c r="B5" s="53"/>
      <c r="C5" s="53"/>
      <c r="D5" s="53"/>
      <c r="E5" s="53"/>
      <c r="F5" s="53"/>
      <c r="G5" s="53"/>
      <c r="H5" s="27" t="s">
        <v>2</v>
      </c>
    </row>
    <row r="6" spans="1:12" x14ac:dyDescent="0.25">
      <c r="A6" s="53" t="s">
        <v>7</v>
      </c>
      <c r="B6" s="53"/>
      <c r="C6" s="53"/>
      <c r="D6" s="53"/>
      <c r="E6" s="53"/>
      <c r="F6" s="53"/>
      <c r="G6" s="53"/>
      <c r="H6" s="27" t="s">
        <v>4</v>
      </c>
    </row>
    <row r="7" spans="1:12" x14ac:dyDescent="0.25">
      <c r="A7" s="53" t="s">
        <v>8</v>
      </c>
      <c r="B7" s="53"/>
      <c r="C7" s="53"/>
      <c r="D7" s="53"/>
      <c r="E7" s="53"/>
      <c r="F7" s="53"/>
      <c r="G7" s="53"/>
      <c r="H7" s="27" t="s">
        <v>4</v>
      </c>
    </row>
    <row r="8" spans="1:12" x14ac:dyDescent="0.25">
      <c r="A8" s="53" t="s">
        <v>9</v>
      </c>
      <c r="B8" s="53"/>
      <c r="C8" s="53"/>
      <c r="D8" s="53"/>
      <c r="E8" s="53"/>
      <c r="F8" s="53"/>
      <c r="G8" s="53"/>
      <c r="H8" s="27" t="s">
        <v>4</v>
      </c>
    </row>
    <row r="9" spans="1:12" x14ac:dyDescent="0.25">
      <c r="A9" s="53" t="s">
        <v>10</v>
      </c>
      <c r="B9" s="53"/>
      <c r="C9" s="53"/>
      <c r="D9" s="53"/>
      <c r="E9" s="53"/>
      <c r="F9" s="53"/>
      <c r="G9" s="53"/>
      <c r="H9" s="27" t="s">
        <v>2</v>
      </c>
    </row>
    <row r="10" spans="1:12" x14ac:dyDescent="0.25">
      <c r="A10" s="53" t="s">
        <v>11</v>
      </c>
      <c r="B10" s="53"/>
      <c r="C10" s="53"/>
      <c r="D10" s="53"/>
      <c r="E10" s="53"/>
      <c r="F10" s="53"/>
      <c r="G10" s="53"/>
      <c r="H10" s="27" t="s">
        <v>2</v>
      </c>
    </row>
    <row r="11" spans="1:12" x14ac:dyDescent="0.25">
      <c r="A11" s="53" t="s">
        <v>12</v>
      </c>
      <c r="B11" s="53"/>
      <c r="C11" s="53"/>
      <c r="D11" s="53"/>
      <c r="E11" s="53"/>
      <c r="F11" s="53"/>
      <c r="G11" s="53"/>
      <c r="H11" s="27" t="s">
        <v>4</v>
      </c>
    </row>
    <row r="12" spans="1:12" x14ac:dyDescent="0.25">
      <c r="A12" s="53" t="s">
        <v>13</v>
      </c>
      <c r="B12" s="53"/>
      <c r="C12" s="53"/>
      <c r="D12" s="53"/>
      <c r="E12" s="53"/>
      <c r="F12" s="53"/>
      <c r="G12" s="53"/>
      <c r="H12" s="27" t="s">
        <v>4</v>
      </c>
    </row>
    <row r="13" spans="1:12" x14ac:dyDescent="0.25">
      <c r="A13" s="53" t="s">
        <v>14</v>
      </c>
      <c r="B13" s="53"/>
      <c r="C13" s="53"/>
      <c r="D13" s="53"/>
      <c r="E13" s="53"/>
      <c r="F13" s="53"/>
      <c r="G13" s="53"/>
      <c r="H13" s="27" t="s">
        <v>4</v>
      </c>
      <c r="L13" s="26" t="s">
        <v>4</v>
      </c>
    </row>
    <row r="14" spans="1:12" x14ac:dyDescent="0.25">
      <c r="A14" s="53" t="s">
        <v>15</v>
      </c>
      <c r="B14" s="53"/>
      <c r="C14" s="53"/>
      <c r="D14" s="53"/>
      <c r="E14" s="53"/>
      <c r="F14" s="53"/>
      <c r="G14" s="53"/>
      <c r="H14" s="27" t="s">
        <v>4</v>
      </c>
      <c r="L14" s="26" t="s">
        <v>2</v>
      </c>
    </row>
    <row r="15" spans="1:12" x14ac:dyDescent="0.25">
      <c r="A15" s="53" t="s">
        <v>16</v>
      </c>
      <c r="B15" s="53"/>
      <c r="C15" s="53"/>
      <c r="D15" s="53"/>
      <c r="E15" s="53"/>
      <c r="F15" s="53"/>
      <c r="G15" s="53"/>
      <c r="H15" s="27" t="s">
        <v>4</v>
      </c>
    </row>
    <row r="16" spans="1:12" x14ac:dyDescent="0.25">
      <c r="A16" s="53" t="s">
        <v>17</v>
      </c>
      <c r="B16" s="53"/>
      <c r="C16" s="53"/>
      <c r="D16" s="53"/>
      <c r="E16" s="53"/>
      <c r="F16" s="53"/>
      <c r="G16" s="53"/>
      <c r="H16" s="27" t="s">
        <v>2</v>
      </c>
    </row>
    <row r="17" spans="1:8" x14ac:dyDescent="0.25">
      <c r="A17" s="53" t="s">
        <v>18</v>
      </c>
      <c r="B17" s="53"/>
      <c r="C17" s="53"/>
      <c r="D17" s="53"/>
      <c r="E17" s="53"/>
      <c r="F17" s="53"/>
      <c r="G17" s="53"/>
      <c r="H17" s="27" t="s">
        <v>2</v>
      </c>
    </row>
    <row r="18" spans="1:8" x14ac:dyDescent="0.25">
      <c r="A18" s="53" t="s">
        <v>19</v>
      </c>
      <c r="B18" s="53"/>
      <c r="C18" s="53"/>
      <c r="D18" s="53"/>
      <c r="E18" s="53"/>
      <c r="F18" s="53"/>
      <c r="G18" s="53"/>
      <c r="H18" s="27" t="s">
        <v>2</v>
      </c>
    </row>
    <row r="19" spans="1:8" x14ac:dyDescent="0.25">
      <c r="A19" s="53" t="s">
        <v>20</v>
      </c>
      <c r="B19" s="53"/>
      <c r="C19" s="53"/>
      <c r="D19" s="53"/>
      <c r="E19" s="53"/>
      <c r="F19" s="53"/>
      <c r="G19" s="53"/>
      <c r="H19" s="27" t="s">
        <v>4</v>
      </c>
    </row>
    <row r="20" spans="1:8" x14ac:dyDescent="0.25">
      <c r="A20" s="53" t="s">
        <v>21</v>
      </c>
      <c r="B20" s="53"/>
      <c r="C20" s="53"/>
      <c r="D20" s="53"/>
      <c r="E20" s="53"/>
      <c r="F20" s="53"/>
      <c r="G20" s="53"/>
      <c r="H20" s="27"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BE491365-9DC4-4746-9AE6-638052BA3C4D}">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0E9F6-D913-4D45-9A9F-1A0A786D6690}">
  <dimension ref="A1:L20"/>
  <sheetViews>
    <sheetView workbookViewId="0">
      <selection activeCell="H19" sqref="H19"/>
    </sheetView>
  </sheetViews>
  <sheetFormatPr baseColWidth="10" defaultColWidth="11.44140625" defaultRowHeight="14.4" x14ac:dyDescent="0.25"/>
  <cols>
    <col min="1" max="16384" width="11.44140625" style="26"/>
  </cols>
  <sheetData>
    <row r="1" spans="1:12" ht="17.7" x14ac:dyDescent="0.3">
      <c r="A1" s="54" t="s">
        <v>0</v>
      </c>
      <c r="B1" s="54"/>
      <c r="C1" s="54"/>
      <c r="D1" s="54"/>
      <c r="E1" s="54"/>
      <c r="F1" s="54"/>
      <c r="G1" s="54"/>
      <c r="H1" s="54"/>
    </row>
    <row r="2" spans="1:12" x14ac:dyDescent="0.25">
      <c r="A2" s="53" t="s">
        <v>1</v>
      </c>
      <c r="B2" s="53"/>
      <c r="C2" s="53"/>
      <c r="D2" s="53"/>
      <c r="E2" s="53"/>
      <c r="F2" s="53"/>
      <c r="G2" s="53"/>
      <c r="H2" s="27" t="s">
        <v>2</v>
      </c>
    </row>
    <row r="3" spans="1:12" x14ac:dyDescent="0.25">
      <c r="A3" s="53" t="s">
        <v>3</v>
      </c>
      <c r="B3" s="53"/>
      <c r="C3" s="53"/>
      <c r="D3" s="53"/>
      <c r="E3" s="53"/>
      <c r="F3" s="53"/>
      <c r="G3" s="53"/>
      <c r="H3" s="27" t="s">
        <v>2</v>
      </c>
    </row>
    <row r="4" spans="1:12" x14ac:dyDescent="0.25">
      <c r="A4" s="53" t="s">
        <v>5</v>
      </c>
      <c r="B4" s="53"/>
      <c r="C4" s="53"/>
      <c r="D4" s="53"/>
      <c r="E4" s="53"/>
      <c r="F4" s="53"/>
      <c r="G4" s="53"/>
      <c r="H4" s="27" t="s">
        <v>2</v>
      </c>
    </row>
    <row r="5" spans="1:12" x14ac:dyDescent="0.25">
      <c r="A5" s="53" t="s">
        <v>6</v>
      </c>
      <c r="B5" s="53"/>
      <c r="C5" s="53"/>
      <c r="D5" s="53"/>
      <c r="E5" s="53"/>
      <c r="F5" s="53"/>
      <c r="G5" s="53"/>
      <c r="H5" s="27" t="s">
        <v>2</v>
      </c>
    </row>
    <row r="6" spans="1:12" x14ac:dyDescent="0.25">
      <c r="A6" s="53" t="s">
        <v>7</v>
      </c>
      <c r="B6" s="53"/>
      <c r="C6" s="53"/>
      <c r="D6" s="53"/>
      <c r="E6" s="53"/>
      <c r="F6" s="53"/>
      <c r="G6" s="53"/>
      <c r="H6" s="27" t="s">
        <v>2</v>
      </c>
    </row>
    <row r="7" spans="1:12" x14ac:dyDescent="0.25">
      <c r="A7" s="53" t="s">
        <v>8</v>
      </c>
      <c r="B7" s="53"/>
      <c r="C7" s="53"/>
      <c r="D7" s="53"/>
      <c r="E7" s="53"/>
      <c r="F7" s="53"/>
      <c r="G7" s="53"/>
      <c r="H7" s="27" t="s">
        <v>2</v>
      </c>
    </row>
    <row r="8" spans="1:12" x14ac:dyDescent="0.25">
      <c r="A8" s="53" t="s">
        <v>9</v>
      </c>
      <c r="B8" s="53"/>
      <c r="C8" s="53"/>
      <c r="D8" s="53"/>
      <c r="E8" s="53"/>
      <c r="F8" s="53"/>
      <c r="G8" s="53"/>
      <c r="H8" s="27" t="s">
        <v>4</v>
      </c>
    </row>
    <row r="9" spans="1:12" x14ac:dyDescent="0.25">
      <c r="A9" s="53" t="s">
        <v>10</v>
      </c>
      <c r="B9" s="53"/>
      <c r="C9" s="53"/>
      <c r="D9" s="53"/>
      <c r="E9" s="53"/>
      <c r="F9" s="53"/>
      <c r="G9" s="53"/>
      <c r="H9" s="27" t="s">
        <v>2</v>
      </c>
    </row>
    <row r="10" spans="1:12" x14ac:dyDescent="0.25">
      <c r="A10" s="53" t="s">
        <v>11</v>
      </c>
      <c r="B10" s="53"/>
      <c r="C10" s="53"/>
      <c r="D10" s="53"/>
      <c r="E10" s="53"/>
      <c r="F10" s="53"/>
      <c r="G10" s="53"/>
      <c r="H10" s="27" t="s">
        <v>2</v>
      </c>
    </row>
    <row r="11" spans="1:12" x14ac:dyDescent="0.25">
      <c r="A11" s="53" t="s">
        <v>12</v>
      </c>
      <c r="B11" s="53"/>
      <c r="C11" s="53"/>
      <c r="D11" s="53"/>
      <c r="E11" s="53"/>
      <c r="F11" s="53"/>
      <c r="G11" s="53"/>
      <c r="H11" s="27" t="s">
        <v>4</v>
      </c>
    </row>
    <row r="12" spans="1:12" x14ac:dyDescent="0.25">
      <c r="A12" s="53" t="s">
        <v>13</v>
      </c>
      <c r="B12" s="53"/>
      <c r="C12" s="53"/>
      <c r="D12" s="53"/>
      <c r="E12" s="53"/>
      <c r="F12" s="53"/>
      <c r="G12" s="53"/>
      <c r="H12" s="27" t="s">
        <v>4</v>
      </c>
    </row>
    <row r="13" spans="1:12" x14ac:dyDescent="0.25">
      <c r="A13" s="53" t="s">
        <v>14</v>
      </c>
      <c r="B13" s="53"/>
      <c r="C13" s="53"/>
      <c r="D13" s="53"/>
      <c r="E13" s="53"/>
      <c r="F13" s="53"/>
      <c r="G13" s="53"/>
      <c r="H13" s="27" t="s">
        <v>4</v>
      </c>
      <c r="L13" s="26" t="s">
        <v>4</v>
      </c>
    </row>
    <row r="14" spans="1:12" x14ac:dyDescent="0.25">
      <c r="A14" s="53" t="s">
        <v>15</v>
      </c>
      <c r="B14" s="53"/>
      <c r="C14" s="53"/>
      <c r="D14" s="53"/>
      <c r="E14" s="53"/>
      <c r="F14" s="53"/>
      <c r="G14" s="53"/>
      <c r="H14" s="27" t="s">
        <v>4</v>
      </c>
      <c r="L14" s="26" t="s">
        <v>2</v>
      </c>
    </row>
    <row r="15" spans="1:12" x14ac:dyDescent="0.25">
      <c r="A15" s="53" t="s">
        <v>16</v>
      </c>
      <c r="B15" s="53"/>
      <c r="C15" s="53"/>
      <c r="D15" s="53"/>
      <c r="E15" s="53"/>
      <c r="F15" s="53"/>
      <c r="G15" s="53"/>
      <c r="H15" s="27" t="s">
        <v>4</v>
      </c>
    </row>
    <row r="16" spans="1:12" x14ac:dyDescent="0.25">
      <c r="A16" s="53" t="s">
        <v>17</v>
      </c>
      <c r="B16" s="53"/>
      <c r="C16" s="53"/>
      <c r="D16" s="53"/>
      <c r="E16" s="53"/>
      <c r="F16" s="53"/>
      <c r="G16" s="53"/>
      <c r="H16" s="27" t="s">
        <v>2</v>
      </c>
    </row>
    <row r="17" spans="1:8" x14ac:dyDescent="0.25">
      <c r="A17" s="53" t="s">
        <v>18</v>
      </c>
      <c r="B17" s="53"/>
      <c r="C17" s="53"/>
      <c r="D17" s="53"/>
      <c r="E17" s="53"/>
      <c r="F17" s="53"/>
      <c r="G17" s="53"/>
      <c r="H17" s="27" t="s">
        <v>2</v>
      </c>
    </row>
    <row r="18" spans="1:8" x14ac:dyDescent="0.25">
      <c r="A18" s="53" t="s">
        <v>19</v>
      </c>
      <c r="B18" s="53"/>
      <c r="C18" s="53"/>
      <c r="D18" s="53"/>
      <c r="E18" s="53"/>
      <c r="F18" s="53"/>
      <c r="G18" s="53"/>
      <c r="H18" s="27" t="s">
        <v>2</v>
      </c>
    </row>
    <row r="19" spans="1:8" x14ac:dyDescent="0.25">
      <c r="A19" s="53" t="s">
        <v>20</v>
      </c>
      <c r="B19" s="53"/>
      <c r="C19" s="53"/>
      <c r="D19" s="53"/>
      <c r="E19" s="53"/>
      <c r="F19" s="53"/>
      <c r="G19" s="53"/>
      <c r="H19" s="27" t="s">
        <v>4</v>
      </c>
    </row>
    <row r="20" spans="1:8" x14ac:dyDescent="0.25">
      <c r="A20" s="53" t="s">
        <v>21</v>
      </c>
      <c r="B20" s="53"/>
      <c r="C20" s="53"/>
      <c r="D20" s="53"/>
      <c r="E20" s="53"/>
      <c r="F20" s="53"/>
      <c r="G20" s="53"/>
      <c r="H20" s="27"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9FB3EA6F-C722-4ADC-9C57-6AE1CDAA2333}">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709BB-EABA-4C33-8DEB-2D25E40D446B}">
  <dimension ref="A1:L20"/>
  <sheetViews>
    <sheetView workbookViewId="0">
      <selection activeCell="H20" sqref="H20"/>
    </sheetView>
  </sheetViews>
  <sheetFormatPr baseColWidth="10" defaultColWidth="11.44140625" defaultRowHeight="14.4" x14ac:dyDescent="0.25"/>
  <cols>
    <col min="1" max="16384" width="11.44140625" style="26"/>
  </cols>
  <sheetData>
    <row r="1" spans="1:12" ht="17.7" x14ac:dyDescent="0.3">
      <c r="A1" s="54" t="s">
        <v>0</v>
      </c>
      <c r="B1" s="54"/>
      <c r="C1" s="54"/>
      <c r="D1" s="54"/>
      <c r="E1" s="54"/>
      <c r="F1" s="54"/>
      <c r="G1" s="54"/>
      <c r="H1" s="54"/>
    </row>
    <row r="2" spans="1:12" x14ac:dyDescent="0.25">
      <c r="A2" s="53" t="s">
        <v>1</v>
      </c>
      <c r="B2" s="53"/>
      <c r="C2" s="53"/>
      <c r="D2" s="53"/>
      <c r="E2" s="53"/>
      <c r="F2" s="53"/>
      <c r="G2" s="53"/>
      <c r="H2" s="27" t="s">
        <v>2</v>
      </c>
    </row>
    <row r="3" spans="1:12" x14ac:dyDescent="0.25">
      <c r="A3" s="53" t="s">
        <v>3</v>
      </c>
      <c r="B3" s="53"/>
      <c r="C3" s="53"/>
      <c r="D3" s="53"/>
      <c r="E3" s="53"/>
      <c r="F3" s="53"/>
      <c r="G3" s="53"/>
      <c r="H3" s="27" t="s">
        <v>2</v>
      </c>
    </row>
    <row r="4" spans="1:12" x14ac:dyDescent="0.25">
      <c r="A4" s="53" t="s">
        <v>5</v>
      </c>
      <c r="B4" s="53"/>
      <c r="C4" s="53"/>
      <c r="D4" s="53"/>
      <c r="E4" s="53"/>
      <c r="F4" s="53"/>
      <c r="G4" s="53"/>
      <c r="H4" s="27" t="s">
        <v>2</v>
      </c>
    </row>
    <row r="5" spans="1:12" x14ac:dyDescent="0.25">
      <c r="A5" s="53" t="s">
        <v>6</v>
      </c>
      <c r="B5" s="53"/>
      <c r="C5" s="53"/>
      <c r="D5" s="53"/>
      <c r="E5" s="53"/>
      <c r="F5" s="53"/>
      <c r="G5" s="53"/>
      <c r="H5" s="27" t="s">
        <v>2</v>
      </c>
    </row>
    <row r="6" spans="1:12" x14ac:dyDescent="0.25">
      <c r="A6" s="53" t="s">
        <v>7</v>
      </c>
      <c r="B6" s="53"/>
      <c r="C6" s="53"/>
      <c r="D6" s="53"/>
      <c r="E6" s="53"/>
      <c r="F6" s="53"/>
      <c r="G6" s="53"/>
      <c r="H6" s="27" t="s">
        <v>4</v>
      </c>
    </row>
    <row r="7" spans="1:12" x14ac:dyDescent="0.25">
      <c r="A7" s="53" t="s">
        <v>8</v>
      </c>
      <c r="B7" s="53"/>
      <c r="C7" s="53"/>
      <c r="D7" s="53"/>
      <c r="E7" s="53"/>
      <c r="F7" s="53"/>
      <c r="G7" s="53"/>
      <c r="H7" s="27" t="s">
        <v>2</v>
      </c>
    </row>
    <row r="8" spans="1:12" x14ac:dyDescent="0.25">
      <c r="A8" s="53" t="s">
        <v>9</v>
      </c>
      <c r="B8" s="53"/>
      <c r="C8" s="53"/>
      <c r="D8" s="53"/>
      <c r="E8" s="53"/>
      <c r="F8" s="53"/>
      <c r="G8" s="53"/>
      <c r="H8" s="27" t="s">
        <v>2</v>
      </c>
    </row>
    <row r="9" spans="1:12" x14ac:dyDescent="0.25">
      <c r="A9" s="53" t="s">
        <v>10</v>
      </c>
      <c r="B9" s="53"/>
      <c r="C9" s="53"/>
      <c r="D9" s="53"/>
      <c r="E9" s="53"/>
      <c r="F9" s="53"/>
      <c r="G9" s="53"/>
      <c r="H9" s="27" t="s">
        <v>2</v>
      </c>
    </row>
    <row r="10" spans="1:12" x14ac:dyDescent="0.25">
      <c r="A10" s="53" t="s">
        <v>11</v>
      </c>
      <c r="B10" s="53"/>
      <c r="C10" s="53"/>
      <c r="D10" s="53"/>
      <c r="E10" s="53"/>
      <c r="F10" s="53"/>
      <c r="G10" s="53"/>
      <c r="H10" s="27" t="s">
        <v>2</v>
      </c>
    </row>
    <row r="11" spans="1:12" x14ac:dyDescent="0.25">
      <c r="A11" s="53" t="s">
        <v>12</v>
      </c>
      <c r="B11" s="53"/>
      <c r="C11" s="53"/>
      <c r="D11" s="53"/>
      <c r="E11" s="53"/>
      <c r="F11" s="53"/>
      <c r="G11" s="53"/>
      <c r="H11" s="27" t="s">
        <v>4</v>
      </c>
    </row>
    <row r="12" spans="1:12" x14ac:dyDescent="0.25">
      <c r="A12" s="53" t="s">
        <v>13</v>
      </c>
      <c r="B12" s="53"/>
      <c r="C12" s="53"/>
      <c r="D12" s="53"/>
      <c r="E12" s="53"/>
      <c r="F12" s="53"/>
      <c r="G12" s="53"/>
      <c r="H12" s="27" t="s">
        <v>4</v>
      </c>
    </row>
    <row r="13" spans="1:12" x14ac:dyDescent="0.25">
      <c r="A13" s="53" t="s">
        <v>14</v>
      </c>
      <c r="B13" s="53"/>
      <c r="C13" s="53"/>
      <c r="D13" s="53"/>
      <c r="E13" s="53"/>
      <c r="F13" s="53"/>
      <c r="G13" s="53"/>
      <c r="H13" s="27" t="s">
        <v>4</v>
      </c>
      <c r="L13" s="26" t="s">
        <v>4</v>
      </c>
    </row>
    <row r="14" spans="1:12" x14ac:dyDescent="0.25">
      <c r="A14" s="53" t="s">
        <v>15</v>
      </c>
      <c r="B14" s="53"/>
      <c r="C14" s="53"/>
      <c r="D14" s="53"/>
      <c r="E14" s="53"/>
      <c r="F14" s="53"/>
      <c r="G14" s="53"/>
      <c r="H14" s="27" t="s">
        <v>4</v>
      </c>
      <c r="L14" s="26" t="s">
        <v>2</v>
      </c>
    </row>
    <row r="15" spans="1:12" x14ac:dyDescent="0.25">
      <c r="A15" s="53" t="s">
        <v>16</v>
      </c>
      <c r="B15" s="53"/>
      <c r="C15" s="53"/>
      <c r="D15" s="53"/>
      <c r="E15" s="53"/>
      <c r="F15" s="53"/>
      <c r="G15" s="53"/>
      <c r="H15" s="27" t="s">
        <v>4</v>
      </c>
    </row>
    <row r="16" spans="1:12" x14ac:dyDescent="0.25">
      <c r="A16" s="53" t="s">
        <v>17</v>
      </c>
      <c r="B16" s="53"/>
      <c r="C16" s="53"/>
      <c r="D16" s="53"/>
      <c r="E16" s="53"/>
      <c r="F16" s="53"/>
      <c r="G16" s="53"/>
      <c r="H16" s="27" t="s">
        <v>2</v>
      </c>
    </row>
    <row r="17" spans="1:8" x14ac:dyDescent="0.25">
      <c r="A17" s="53" t="s">
        <v>18</v>
      </c>
      <c r="B17" s="53"/>
      <c r="C17" s="53"/>
      <c r="D17" s="53"/>
      <c r="E17" s="53"/>
      <c r="F17" s="53"/>
      <c r="G17" s="53"/>
      <c r="H17" s="27" t="s">
        <v>2</v>
      </c>
    </row>
    <row r="18" spans="1:8" x14ac:dyDescent="0.25">
      <c r="A18" s="53" t="s">
        <v>19</v>
      </c>
      <c r="B18" s="53"/>
      <c r="C18" s="53"/>
      <c r="D18" s="53"/>
      <c r="E18" s="53"/>
      <c r="F18" s="53"/>
      <c r="G18" s="53"/>
      <c r="H18" s="27" t="s">
        <v>2</v>
      </c>
    </row>
    <row r="19" spans="1:8" x14ac:dyDescent="0.25">
      <c r="A19" s="53" t="s">
        <v>20</v>
      </c>
      <c r="B19" s="53"/>
      <c r="C19" s="53"/>
      <c r="D19" s="53"/>
      <c r="E19" s="53"/>
      <c r="F19" s="53"/>
      <c r="G19" s="53"/>
      <c r="H19" s="27" t="s">
        <v>4</v>
      </c>
    </row>
    <row r="20" spans="1:8" x14ac:dyDescent="0.25">
      <c r="A20" s="53" t="s">
        <v>21</v>
      </c>
      <c r="B20" s="53"/>
      <c r="C20" s="53"/>
      <c r="D20" s="53"/>
      <c r="E20" s="53"/>
      <c r="F20" s="53"/>
      <c r="G20" s="53"/>
      <c r="H20" s="27"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BA6766F7-B0EA-4370-B1DB-84BAB1F62289}">
      <formula1>$L$13:$L$14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CF97E-22C2-48B8-9184-50BB8FA91E71}">
  <dimension ref="A1:L20"/>
  <sheetViews>
    <sheetView workbookViewId="0">
      <selection activeCell="H20" sqref="H20"/>
    </sheetView>
  </sheetViews>
  <sheetFormatPr baseColWidth="10" defaultColWidth="11.44140625" defaultRowHeight="14.4" x14ac:dyDescent="0.25"/>
  <cols>
    <col min="1" max="16384" width="11.44140625" style="26"/>
  </cols>
  <sheetData>
    <row r="1" spans="1:12" ht="17.7" x14ac:dyDescent="0.3">
      <c r="A1" s="54" t="s">
        <v>0</v>
      </c>
      <c r="B1" s="54"/>
      <c r="C1" s="54"/>
      <c r="D1" s="54"/>
      <c r="E1" s="54"/>
      <c r="F1" s="54"/>
      <c r="G1" s="54"/>
      <c r="H1" s="54"/>
    </row>
    <row r="2" spans="1:12" x14ac:dyDescent="0.25">
      <c r="A2" s="53" t="s">
        <v>1</v>
      </c>
      <c r="B2" s="53"/>
      <c r="C2" s="53"/>
      <c r="D2" s="53"/>
      <c r="E2" s="53"/>
      <c r="F2" s="53"/>
      <c r="G2" s="53"/>
      <c r="H2" s="27" t="s">
        <v>2</v>
      </c>
    </row>
    <row r="3" spans="1:12" x14ac:dyDescent="0.25">
      <c r="A3" s="53" t="s">
        <v>3</v>
      </c>
      <c r="B3" s="53"/>
      <c r="C3" s="53"/>
      <c r="D3" s="53"/>
      <c r="E3" s="53"/>
      <c r="F3" s="53"/>
      <c r="G3" s="53"/>
      <c r="H3" s="27" t="s">
        <v>2</v>
      </c>
    </row>
    <row r="4" spans="1:12" x14ac:dyDescent="0.25">
      <c r="A4" s="53" t="s">
        <v>5</v>
      </c>
      <c r="B4" s="53"/>
      <c r="C4" s="53"/>
      <c r="D4" s="53"/>
      <c r="E4" s="53"/>
      <c r="F4" s="53"/>
      <c r="G4" s="53"/>
      <c r="H4" s="27" t="s">
        <v>2</v>
      </c>
    </row>
    <row r="5" spans="1:12" x14ac:dyDescent="0.25">
      <c r="A5" s="53" t="s">
        <v>6</v>
      </c>
      <c r="B5" s="53"/>
      <c r="C5" s="53"/>
      <c r="D5" s="53"/>
      <c r="E5" s="53"/>
      <c r="F5" s="53"/>
      <c r="G5" s="53"/>
      <c r="H5" s="27" t="s">
        <v>2</v>
      </c>
    </row>
    <row r="6" spans="1:12" x14ac:dyDescent="0.25">
      <c r="A6" s="53" t="s">
        <v>7</v>
      </c>
      <c r="B6" s="53"/>
      <c r="C6" s="53"/>
      <c r="D6" s="53"/>
      <c r="E6" s="53"/>
      <c r="F6" s="53"/>
      <c r="G6" s="53"/>
      <c r="H6" s="27" t="s">
        <v>4</v>
      </c>
    </row>
    <row r="7" spans="1:12" x14ac:dyDescent="0.25">
      <c r="A7" s="53" t="s">
        <v>8</v>
      </c>
      <c r="B7" s="53"/>
      <c r="C7" s="53"/>
      <c r="D7" s="53"/>
      <c r="E7" s="53"/>
      <c r="F7" s="53"/>
      <c r="G7" s="53"/>
      <c r="H7" s="27" t="s">
        <v>2</v>
      </c>
    </row>
    <row r="8" spans="1:12" x14ac:dyDescent="0.25">
      <c r="A8" s="53" t="s">
        <v>9</v>
      </c>
      <c r="B8" s="53"/>
      <c r="C8" s="53"/>
      <c r="D8" s="53"/>
      <c r="E8" s="53"/>
      <c r="F8" s="53"/>
      <c r="G8" s="53"/>
      <c r="H8" s="27" t="s">
        <v>2</v>
      </c>
    </row>
    <row r="9" spans="1:12" x14ac:dyDescent="0.25">
      <c r="A9" s="53" t="s">
        <v>10</v>
      </c>
      <c r="B9" s="53"/>
      <c r="C9" s="53"/>
      <c r="D9" s="53"/>
      <c r="E9" s="53"/>
      <c r="F9" s="53"/>
      <c r="G9" s="53"/>
      <c r="H9" s="27" t="s">
        <v>2</v>
      </c>
    </row>
    <row r="10" spans="1:12" x14ac:dyDescent="0.25">
      <c r="A10" s="53" t="s">
        <v>11</v>
      </c>
      <c r="B10" s="53"/>
      <c r="C10" s="53"/>
      <c r="D10" s="53"/>
      <c r="E10" s="53"/>
      <c r="F10" s="53"/>
      <c r="G10" s="53"/>
      <c r="H10" s="27" t="s">
        <v>2</v>
      </c>
    </row>
    <row r="11" spans="1:12" x14ac:dyDescent="0.25">
      <c r="A11" s="53" t="s">
        <v>12</v>
      </c>
      <c r="B11" s="53"/>
      <c r="C11" s="53"/>
      <c r="D11" s="53"/>
      <c r="E11" s="53"/>
      <c r="F11" s="53"/>
      <c r="G11" s="53"/>
      <c r="H11" s="27" t="s">
        <v>4</v>
      </c>
    </row>
    <row r="12" spans="1:12" x14ac:dyDescent="0.25">
      <c r="A12" s="53" t="s">
        <v>13</v>
      </c>
      <c r="B12" s="53"/>
      <c r="C12" s="53"/>
      <c r="D12" s="53"/>
      <c r="E12" s="53"/>
      <c r="F12" s="53"/>
      <c r="G12" s="53"/>
      <c r="H12" s="27" t="s">
        <v>4</v>
      </c>
    </row>
    <row r="13" spans="1:12" x14ac:dyDescent="0.25">
      <c r="A13" s="53" t="s">
        <v>14</v>
      </c>
      <c r="B13" s="53"/>
      <c r="C13" s="53"/>
      <c r="D13" s="53"/>
      <c r="E13" s="53"/>
      <c r="F13" s="53"/>
      <c r="G13" s="53"/>
      <c r="H13" s="27" t="s">
        <v>4</v>
      </c>
      <c r="L13" s="26" t="s">
        <v>4</v>
      </c>
    </row>
    <row r="14" spans="1:12" x14ac:dyDescent="0.25">
      <c r="A14" s="53" t="s">
        <v>15</v>
      </c>
      <c r="B14" s="53"/>
      <c r="C14" s="53"/>
      <c r="D14" s="53"/>
      <c r="E14" s="53"/>
      <c r="F14" s="53"/>
      <c r="G14" s="53"/>
      <c r="H14" s="27" t="s">
        <v>4</v>
      </c>
      <c r="L14" s="26" t="s">
        <v>2</v>
      </c>
    </row>
    <row r="15" spans="1:12" x14ac:dyDescent="0.25">
      <c r="A15" s="53" t="s">
        <v>16</v>
      </c>
      <c r="B15" s="53"/>
      <c r="C15" s="53"/>
      <c r="D15" s="53"/>
      <c r="E15" s="53"/>
      <c r="F15" s="53"/>
      <c r="G15" s="53"/>
      <c r="H15" s="27" t="s">
        <v>4</v>
      </c>
    </row>
    <row r="16" spans="1:12" x14ac:dyDescent="0.25">
      <c r="A16" s="53" t="s">
        <v>17</v>
      </c>
      <c r="B16" s="53"/>
      <c r="C16" s="53"/>
      <c r="D16" s="53"/>
      <c r="E16" s="53"/>
      <c r="F16" s="53"/>
      <c r="G16" s="53"/>
      <c r="H16" s="27" t="s">
        <v>2</v>
      </c>
    </row>
    <row r="17" spans="1:8" x14ac:dyDescent="0.25">
      <c r="A17" s="53" t="s">
        <v>18</v>
      </c>
      <c r="B17" s="53"/>
      <c r="C17" s="53"/>
      <c r="D17" s="53"/>
      <c r="E17" s="53"/>
      <c r="F17" s="53"/>
      <c r="G17" s="53"/>
      <c r="H17" s="27" t="s">
        <v>2</v>
      </c>
    </row>
    <row r="18" spans="1:8" x14ac:dyDescent="0.25">
      <c r="A18" s="53" t="s">
        <v>19</v>
      </c>
      <c r="B18" s="53"/>
      <c r="C18" s="53"/>
      <c r="D18" s="53"/>
      <c r="E18" s="53"/>
      <c r="F18" s="53"/>
      <c r="G18" s="53"/>
      <c r="H18" s="27" t="s">
        <v>2</v>
      </c>
    </row>
    <row r="19" spans="1:8" x14ac:dyDescent="0.25">
      <c r="A19" s="53" t="s">
        <v>20</v>
      </c>
      <c r="B19" s="53"/>
      <c r="C19" s="53"/>
      <c r="D19" s="53"/>
      <c r="E19" s="53"/>
      <c r="F19" s="53"/>
      <c r="G19" s="53"/>
      <c r="H19" s="27" t="s">
        <v>4</v>
      </c>
    </row>
    <row r="20" spans="1:8" x14ac:dyDescent="0.25">
      <c r="A20" s="53" t="s">
        <v>21</v>
      </c>
      <c r="B20" s="53"/>
      <c r="C20" s="53"/>
      <c r="D20" s="53"/>
      <c r="E20" s="53"/>
      <c r="F20" s="53"/>
      <c r="G20" s="53"/>
      <c r="H20" s="27"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6CCD41EF-712A-4D8D-B3E3-768EB5432903}">
      <formula1>$L$13:$L$14</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topLeftCell="A10" workbookViewId="0">
      <selection activeCell="B15" sqref="B15"/>
    </sheetView>
  </sheetViews>
  <sheetFormatPr baseColWidth="10" defaultColWidth="11.44140625" defaultRowHeight="15.05" x14ac:dyDescent="0.3"/>
  <cols>
    <col min="1" max="1" width="36.6640625" bestFit="1" customWidth="1"/>
    <col min="2" max="2" width="14.6640625" bestFit="1" customWidth="1"/>
  </cols>
  <sheetData>
    <row r="1" spans="1:2" x14ac:dyDescent="0.3">
      <c r="A1" s="7" t="s">
        <v>134</v>
      </c>
    </row>
    <row r="2" spans="1:2" x14ac:dyDescent="0.3">
      <c r="A2" t="s">
        <v>135</v>
      </c>
      <c r="B2" t="s">
        <v>79</v>
      </c>
    </row>
    <row r="3" spans="1:2" x14ac:dyDescent="0.3">
      <c r="A3" t="s">
        <v>136</v>
      </c>
      <c r="B3" t="s">
        <v>137</v>
      </c>
    </row>
    <row r="4" spans="1:2" x14ac:dyDescent="0.3">
      <c r="A4" t="s">
        <v>138</v>
      </c>
      <c r="B4" t="s">
        <v>139</v>
      </c>
    </row>
    <row r="5" spans="1:2" x14ac:dyDescent="0.3">
      <c r="A5" s="6" t="s">
        <v>140</v>
      </c>
      <c r="B5" t="s">
        <v>137</v>
      </c>
    </row>
    <row r="6" spans="1:2" x14ac:dyDescent="0.3">
      <c r="A6" t="s">
        <v>141</v>
      </c>
      <c r="B6" t="s">
        <v>137</v>
      </c>
    </row>
    <row r="7" spans="1:2" x14ac:dyDescent="0.3">
      <c r="A7" s="6" t="s">
        <v>142</v>
      </c>
      <c r="B7" t="s">
        <v>139</v>
      </c>
    </row>
    <row r="8" spans="1:2" x14ac:dyDescent="0.3">
      <c r="A8" t="s">
        <v>143</v>
      </c>
      <c r="B8" t="s">
        <v>139</v>
      </c>
    </row>
    <row r="9" spans="1:2" x14ac:dyDescent="0.3">
      <c r="A9" s="6" t="s">
        <v>144</v>
      </c>
      <c r="B9" t="s">
        <v>139</v>
      </c>
    </row>
    <row r="10" spans="1:2" x14ac:dyDescent="0.3">
      <c r="A10" t="s">
        <v>145</v>
      </c>
      <c r="B10" t="s">
        <v>139</v>
      </c>
    </row>
    <row r="12" spans="1:2" x14ac:dyDescent="0.3">
      <c r="A12" s="7" t="s">
        <v>51</v>
      </c>
    </row>
    <row r="13" spans="1:2" x14ac:dyDescent="0.3">
      <c r="A13" t="s">
        <v>146</v>
      </c>
      <c r="B13">
        <v>2</v>
      </c>
    </row>
    <row r="14" spans="1:2" x14ac:dyDescent="0.3">
      <c r="A14" t="s">
        <v>147</v>
      </c>
      <c r="B14">
        <v>2</v>
      </c>
    </row>
    <row r="15" spans="1:2" x14ac:dyDescent="0.3">
      <c r="A15" t="s">
        <v>148</v>
      </c>
      <c r="B15">
        <v>2</v>
      </c>
    </row>
    <row r="16" spans="1:2" x14ac:dyDescent="0.3">
      <c r="A16" t="s">
        <v>149</v>
      </c>
      <c r="B16">
        <v>0</v>
      </c>
    </row>
    <row r="17" spans="1:2" x14ac:dyDescent="0.3">
      <c r="A17" t="s">
        <v>150</v>
      </c>
      <c r="B17">
        <v>1</v>
      </c>
    </row>
    <row r="18" spans="1:2" x14ac:dyDescent="0.3">
      <c r="A18" t="s">
        <v>151</v>
      </c>
      <c r="B18">
        <v>1</v>
      </c>
    </row>
    <row r="19" spans="1:2" x14ac:dyDescent="0.3">
      <c r="A19" t="s">
        <v>152</v>
      </c>
      <c r="B19">
        <v>1</v>
      </c>
    </row>
    <row r="20" spans="1:2" x14ac:dyDescent="0.3">
      <c r="A20" t="s">
        <v>153</v>
      </c>
      <c r="B20">
        <v>0</v>
      </c>
    </row>
    <row r="21" spans="1:2" x14ac:dyDescent="0.3">
      <c r="A21" t="s">
        <v>154</v>
      </c>
      <c r="B21">
        <v>0</v>
      </c>
    </row>
    <row r="22" spans="1:2" x14ac:dyDescent="0.3">
      <c r="A22" t="s">
        <v>155</v>
      </c>
      <c r="B22">
        <v>0</v>
      </c>
    </row>
    <row r="23" spans="1:2" x14ac:dyDescent="0.3">
      <c r="A23" t="s">
        <v>156</v>
      </c>
      <c r="B23">
        <v>0</v>
      </c>
    </row>
    <row r="24" spans="1:2" x14ac:dyDescent="0.3">
      <c r="A24" t="s">
        <v>157</v>
      </c>
      <c r="B24">
        <v>0</v>
      </c>
    </row>
    <row r="26" spans="1:2" x14ac:dyDescent="0.3">
      <c r="A26" s="7" t="s">
        <v>52</v>
      </c>
    </row>
    <row r="27" spans="1:2" x14ac:dyDescent="0.3">
      <c r="A27" t="s">
        <v>146</v>
      </c>
      <c r="B27">
        <v>2</v>
      </c>
    </row>
    <row r="28" spans="1:2" x14ac:dyDescent="0.3">
      <c r="A28" t="s">
        <v>147</v>
      </c>
      <c r="B28">
        <v>1</v>
      </c>
    </row>
    <row r="29" spans="1:2" x14ac:dyDescent="0.3">
      <c r="A29" t="s">
        <v>148</v>
      </c>
      <c r="B29">
        <v>0</v>
      </c>
    </row>
    <row r="30" spans="1:2" x14ac:dyDescent="0.3">
      <c r="A30" t="s">
        <v>149</v>
      </c>
      <c r="B30">
        <v>2</v>
      </c>
    </row>
    <row r="31" spans="1:2" x14ac:dyDescent="0.3">
      <c r="A31" t="s">
        <v>150</v>
      </c>
      <c r="B31">
        <v>1</v>
      </c>
    </row>
    <row r="32" spans="1:2" x14ac:dyDescent="0.3">
      <c r="A32" t="s">
        <v>151</v>
      </c>
      <c r="B32">
        <v>0</v>
      </c>
    </row>
    <row r="33" spans="1:2" x14ac:dyDescent="0.3">
      <c r="A33" t="s">
        <v>152</v>
      </c>
      <c r="B33">
        <v>0</v>
      </c>
    </row>
    <row r="34" spans="1:2" x14ac:dyDescent="0.3">
      <c r="A34" t="s">
        <v>153</v>
      </c>
      <c r="B34">
        <v>1</v>
      </c>
    </row>
    <row r="35" spans="1:2" x14ac:dyDescent="0.3">
      <c r="A35" t="s">
        <v>154</v>
      </c>
      <c r="B35">
        <v>0</v>
      </c>
    </row>
    <row r="36" spans="1:2" x14ac:dyDescent="0.3">
      <c r="A36" t="s">
        <v>155</v>
      </c>
      <c r="B36">
        <v>0</v>
      </c>
    </row>
    <row r="37" spans="1:2" x14ac:dyDescent="0.3">
      <c r="A37" t="s">
        <v>156</v>
      </c>
      <c r="B37">
        <v>0</v>
      </c>
    </row>
    <row r="38" spans="1:2" x14ac:dyDescent="0.3">
      <c r="A38" t="s">
        <v>157</v>
      </c>
      <c r="B38">
        <v>0</v>
      </c>
    </row>
    <row r="40" spans="1:2" x14ac:dyDescent="0.3">
      <c r="A40" t="s">
        <v>118</v>
      </c>
    </row>
    <row r="41" spans="1:2" x14ac:dyDescent="0.3">
      <c r="A41" t="s">
        <v>90</v>
      </c>
    </row>
    <row r="42" spans="1:2" x14ac:dyDescent="0.3">
      <c r="A42" t="s">
        <v>70</v>
      </c>
    </row>
    <row r="43" spans="1:2" x14ac:dyDescent="0.3">
      <c r="A43" t="s">
        <v>82</v>
      </c>
    </row>
    <row r="44" spans="1:2" x14ac:dyDescent="0.3">
      <c r="A44" t="s">
        <v>158</v>
      </c>
    </row>
    <row r="47" spans="1:2" x14ac:dyDescent="0.3">
      <c r="A47" t="s">
        <v>159</v>
      </c>
    </row>
    <row r="48" spans="1:2" x14ac:dyDescent="0.3">
      <c r="A48" t="s">
        <v>83</v>
      </c>
    </row>
    <row r="49" spans="1:2" x14ac:dyDescent="0.3">
      <c r="A49" t="s">
        <v>160</v>
      </c>
    </row>
    <row r="50" spans="1:2" x14ac:dyDescent="0.3">
      <c r="A50" t="s">
        <v>161</v>
      </c>
    </row>
    <row r="51" spans="1:2" x14ac:dyDescent="0.3">
      <c r="A51" t="s">
        <v>162</v>
      </c>
    </row>
    <row r="55" spans="1:2" x14ac:dyDescent="0.3">
      <c r="A55" s="7" t="s">
        <v>163</v>
      </c>
    </row>
    <row r="56" spans="1:2" x14ac:dyDescent="0.3">
      <c r="A56" t="s">
        <v>164</v>
      </c>
      <c r="B56" t="s">
        <v>165</v>
      </c>
    </row>
    <row r="57" spans="1:2" x14ac:dyDescent="0.3">
      <c r="A57" t="s">
        <v>166</v>
      </c>
      <c r="B57" t="s">
        <v>167</v>
      </c>
    </row>
    <row r="58" spans="1:2" x14ac:dyDescent="0.3">
      <c r="A58" t="s">
        <v>168</v>
      </c>
      <c r="B58" t="s">
        <v>160</v>
      </c>
    </row>
    <row r="59" spans="1:2" x14ac:dyDescent="0.3">
      <c r="A59" t="s">
        <v>169</v>
      </c>
      <c r="B59" t="s">
        <v>170</v>
      </c>
    </row>
    <row r="60" spans="1:2" x14ac:dyDescent="0.3">
      <c r="A60" t="s">
        <v>171</v>
      </c>
      <c r="B60" t="s">
        <v>172</v>
      </c>
    </row>
    <row r="61" spans="1:2" x14ac:dyDescent="0.3">
      <c r="A61" t="s">
        <v>173</v>
      </c>
      <c r="B61" t="s">
        <v>167</v>
      </c>
    </row>
    <row r="62" spans="1:2" x14ac:dyDescent="0.3">
      <c r="A62" t="s">
        <v>174</v>
      </c>
      <c r="B62" t="s">
        <v>175</v>
      </c>
    </row>
    <row r="63" spans="1:2" x14ac:dyDescent="0.3">
      <c r="A63" t="s">
        <v>176</v>
      </c>
      <c r="B63" t="s">
        <v>177</v>
      </c>
    </row>
    <row r="64" spans="1:2" x14ac:dyDescent="0.3">
      <c r="A64" t="s">
        <v>178</v>
      </c>
      <c r="B64" t="s">
        <v>179</v>
      </c>
    </row>
    <row r="65" spans="1:2" x14ac:dyDescent="0.3">
      <c r="A65" t="s">
        <v>180</v>
      </c>
      <c r="B65" t="s">
        <v>181</v>
      </c>
    </row>
    <row r="66" spans="1:2" x14ac:dyDescent="0.3">
      <c r="A66" t="s">
        <v>182</v>
      </c>
      <c r="B66" t="s">
        <v>183</v>
      </c>
    </row>
    <row r="67" spans="1:2" x14ac:dyDescent="0.3">
      <c r="A67" t="s">
        <v>184</v>
      </c>
      <c r="B67" t="s">
        <v>177</v>
      </c>
    </row>
    <row r="68" spans="1:2" x14ac:dyDescent="0.3">
      <c r="A68" t="s">
        <v>185</v>
      </c>
      <c r="B68" t="s">
        <v>186</v>
      </c>
    </row>
    <row r="69" spans="1:2" x14ac:dyDescent="0.3">
      <c r="A69" t="s">
        <v>187</v>
      </c>
      <c r="B69" t="s">
        <v>188</v>
      </c>
    </row>
    <row r="70" spans="1:2" x14ac:dyDescent="0.3">
      <c r="A70" t="s">
        <v>189</v>
      </c>
      <c r="B70" t="s">
        <v>190</v>
      </c>
    </row>
    <row r="71" spans="1:2" x14ac:dyDescent="0.3">
      <c r="A71" t="s">
        <v>191</v>
      </c>
      <c r="B71" t="s">
        <v>192</v>
      </c>
    </row>
    <row r="72" spans="1:2" x14ac:dyDescent="0.3">
      <c r="A72" t="s">
        <v>193</v>
      </c>
      <c r="B72" t="s">
        <v>179</v>
      </c>
    </row>
    <row r="73" spans="1:2" x14ac:dyDescent="0.3">
      <c r="A73" t="s">
        <v>194</v>
      </c>
      <c r="B73" t="s">
        <v>195</v>
      </c>
    </row>
    <row r="74" spans="1:2" x14ac:dyDescent="0.3">
      <c r="A74" t="s">
        <v>196</v>
      </c>
      <c r="B74" t="s">
        <v>197</v>
      </c>
    </row>
    <row r="75" spans="1:2" x14ac:dyDescent="0.3">
      <c r="A75" t="s">
        <v>198</v>
      </c>
      <c r="B75" t="s">
        <v>199</v>
      </c>
    </row>
    <row r="76" spans="1:2" x14ac:dyDescent="0.3">
      <c r="A76" t="s">
        <v>200</v>
      </c>
      <c r="B76" t="s">
        <v>172</v>
      </c>
    </row>
    <row r="77" spans="1:2" x14ac:dyDescent="0.3">
      <c r="A77" t="s">
        <v>201</v>
      </c>
      <c r="B77" t="s">
        <v>202</v>
      </c>
    </row>
    <row r="78" spans="1:2" x14ac:dyDescent="0.3">
      <c r="A78" t="s">
        <v>203</v>
      </c>
      <c r="B78" t="s">
        <v>190</v>
      </c>
    </row>
    <row r="79" spans="1:2" x14ac:dyDescent="0.3">
      <c r="A79" t="s">
        <v>204</v>
      </c>
      <c r="B79" t="s">
        <v>199</v>
      </c>
    </row>
    <row r="80" spans="1:2" x14ac:dyDescent="0.3">
      <c r="A80" t="s">
        <v>205</v>
      </c>
      <c r="B80" t="s">
        <v>206</v>
      </c>
    </row>
    <row r="83" spans="1:2" ht="60.25" x14ac:dyDescent="0.3">
      <c r="A83" s="8" t="s">
        <v>207</v>
      </c>
      <c r="B83" s="8" t="s">
        <v>208</v>
      </c>
    </row>
    <row r="84" spans="1:2" x14ac:dyDescent="0.3">
      <c r="A84" s="6" t="s">
        <v>80</v>
      </c>
      <c r="B84" t="s">
        <v>80</v>
      </c>
    </row>
    <row r="85" spans="1:2" x14ac:dyDescent="0.3">
      <c r="A85" t="s">
        <v>81</v>
      </c>
      <c r="B85" t="s">
        <v>209</v>
      </c>
    </row>
    <row r="86" spans="1:2" x14ac:dyDescent="0.3">
      <c r="B86" t="s">
        <v>81</v>
      </c>
    </row>
    <row r="88" spans="1:2" x14ac:dyDescent="0.3">
      <c r="A88" s="7" t="s">
        <v>31</v>
      </c>
    </row>
    <row r="89" spans="1:2" x14ac:dyDescent="0.3">
      <c r="A89" t="s">
        <v>71</v>
      </c>
    </row>
    <row r="90" spans="1:2" x14ac:dyDescent="0.3">
      <c r="A90" t="s">
        <v>210</v>
      </c>
    </row>
    <row r="92" spans="1:2" x14ac:dyDescent="0.3">
      <c r="A92" s="9" t="s">
        <v>56</v>
      </c>
    </row>
    <row r="93" spans="1:2" x14ac:dyDescent="0.3">
      <c r="A93" s="6" t="s">
        <v>211</v>
      </c>
    </row>
    <row r="94" spans="1:2" x14ac:dyDescent="0.3">
      <c r="A94" t="s">
        <v>84</v>
      </c>
    </row>
    <row r="95" spans="1:2" x14ac:dyDescent="0.3">
      <c r="A95" t="s">
        <v>212</v>
      </c>
    </row>
    <row r="96" spans="1:2" x14ac:dyDescent="0.3">
      <c r="A96" t="s">
        <v>213</v>
      </c>
    </row>
    <row r="98" spans="1:1" x14ac:dyDescent="0.3">
      <c r="A98" s="7" t="s">
        <v>214</v>
      </c>
    </row>
    <row r="99" spans="1:1" x14ac:dyDescent="0.3">
      <c r="A99" t="s">
        <v>215</v>
      </c>
    </row>
    <row r="100" spans="1:1" x14ac:dyDescent="0.3">
      <c r="A100" t="s">
        <v>216</v>
      </c>
    </row>
    <row r="101" spans="1:1" x14ac:dyDescent="0.3">
      <c r="A101" t="s">
        <v>217</v>
      </c>
    </row>
    <row r="102" spans="1:1" x14ac:dyDescent="0.3">
      <c r="A102" t="s">
        <v>218</v>
      </c>
    </row>
    <row r="103" spans="1:1" x14ac:dyDescent="0.3">
      <c r="A103" t="s">
        <v>219</v>
      </c>
    </row>
    <row r="104" spans="1:1" x14ac:dyDescent="0.3">
      <c r="A104" t="s">
        <v>220</v>
      </c>
    </row>
    <row r="105" spans="1:1" x14ac:dyDescent="0.3">
      <c r="A105" t="s">
        <v>221</v>
      </c>
    </row>
    <row r="106" spans="1:1" x14ac:dyDescent="0.3">
      <c r="A106" t="s">
        <v>222</v>
      </c>
    </row>
    <row r="107" spans="1:1" x14ac:dyDescent="0.3">
      <c r="A107" t="s">
        <v>223</v>
      </c>
    </row>
    <row r="108" spans="1:1" x14ac:dyDescent="0.3">
      <c r="A108" t="s">
        <v>224</v>
      </c>
    </row>
    <row r="109" spans="1:1" x14ac:dyDescent="0.3">
      <c r="A109" t="s">
        <v>63</v>
      </c>
    </row>
    <row r="110" spans="1:1" x14ac:dyDescent="0.3">
      <c r="A110" t="s">
        <v>225</v>
      </c>
    </row>
    <row r="111" spans="1:1" x14ac:dyDescent="0.3">
      <c r="A111" t="s">
        <v>226</v>
      </c>
    </row>
    <row r="112" spans="1:1" x14ac:dyDescent="0.3">
      <c r="A112" t="s">
        <v>227</v>
      </c>
    </row>
    <row r="113" spans="1:1" x14ac:dyDescent="0.3">
      <c r="A113" t="s">
        <v>228</v>
      </c>
    </row>
    <row r="114" spans="1:1" x14ac:dyDescent="0.3">
      <c r="A114" t="s">
        <v>229</v>
      </c>
    </row>
    <row r="115" spans="1:1" x14ac:dyDescent="0.3">
      <c r="A115" t="s">
        <v>230</v>
      </c>
    </row>
    <row r="117" spans="1:1" x14ac:dyDescent="0.3">
      <c r="A117" t="s">
        <v>231</v>
      </c>
    </row>
    <row r="118" spans="1:1" x14ac:dyDescent="0.3">
      <c r="A118" t="s">
        <v>79</v>
      </c>
    </row>
    <row r="119" spans="1:1" x14ac:dyDescent="0.3">
      <c r="A119" t="s">
        <v>137</v>
      </c>
    </row>
    <row r="120" spans="1:1" x14ac:dyDescent="0.3">
      <c r="A120"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Matriz Riesgos</vt:lpstr>
      <vt:lpstr>Criterios impacto 4</vt:lpstr>
      <vt:lpstr>Criterios impacto 3</vt:lpstr>
      <vt:lpstr>Criterios impacto 2</vt:lpstr>
      <vt:lpstr>Criterios impacto 1</vt:lpstr>
      <vt:lpstr>Parámetros</vt:lpstr>
      <vt:lpstr>'Matriz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Raul Caicedo</cp:lastModifiedBy>
  <cp:revision/>
  <dcterms:created xsi:type="dcterms:W3CDTF">2019-05-14T13:58:21Z</dcterms:created>
  <dcterms:modified xsi:type="dcterms:W3CDTF">2025-05-05T03:52:25Z</dcterms:modified>
  <cp:category/>
  <cp:contentStatus/>
</cp:coreProperties>
</file>