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gome\Desktop\Monitoreo\JURIDICA\"/>
    </mc:Choice>
  </mc:AlternateContent>
  <xr:revisionPtr revIDLastSave="0" documentId="13_ncr:1_{ACCE0C54-94D6-42BA-B703-969625CAC2B2}" xr6:coauthVersionLast="47" xr6:coauthVersionMax="47" xr10:uidLastSave="{00000000-0000-0000-0000-000000000000}"/>
  <bookViews>
    <workbookView xWindow="-120" yWindow="-120" windowWidth="21840" windowHeight="13140" tabRatio="594" xr2:uid="{00000000-000D-0000-FFFF-FFFF00000000}"/>
  </bookViews>
  <sheets>
    <sheet name="Matriz Riesgos" sheetId="5" r:id="rId1"/>
    <sheet name="Criterios impacto 1" sheetId="4" r:id="rId2"/>
    <sheet name="Criterios impacto 2" sheetId="3" r:id="rId3"/>
    <sheet name="Parámetros" sheetId="2" r:id="rId4"/>
  </sheets>
  <externalReferences>
    <externalReference r:id="rId5"/>
  </externalReferences>
  <definedNames>
    <definedName name="A_Obj1" localSheetId="1">OFFSET(#REF!,0,0,COUNTA(#REF!)-1,1)</definedName>
    <definedName name="A_Obj1" localSheetId="2">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 localSheetId="2">#REF!</definedName>
    <definedName name="Acc_1">#REF!</definedName>
    <definedName name="Acc_2" localSheetId="1">#REF!</definedName>
    <definedName name="Acc_2" localSheetId="2">#REF!</definedName>
    <definedName name="Acc_2">#REF!</definedName>
    <definedName name="Acc_3" localSheetId="1">#REF!</definedName>
    <definedName name="Acc_3" localSheetId="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 localSheetId="2">OFFSET(#REF!,0,0,COUNTA(#REF!)-1,1)</definedName>
    <definedName name="jom">OFFSET(#REF!,0,0,COUNTA(#REF!)-1,1)</definedName>
    <definedName name="LISTA_CENTROS_REGIONALES" localSheetId="1">#REF!</definedName>
    <definedName name="LISTA_CENTROS_REGIONALES" localSheetId="2">#REF!</definedName>
    <definedName name="LISTA_CENTROS_REGIONALES">#REF!</definedName>
    <definedName name="LISTA_REGIONALES" localSheetId="1">#REF!</definedName>
    <definedName name="LISTA_REGIONALES" localSheetId="2">#REF!</definedName>
    <definedName name="LISTA_REGIONALES">#REF!</definedName>
    <definedName name="LISTADESPLEGAR_CENTRO" localSheetId="1">#REF!</definedName>
    <definedName name="LISTADESPLEGAR_CENTRO" localSheetId="2">#REF!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 localSheetId="2">OFFSET(#REF!,0,0,COUNTA(#REF!)-1,1)</definedName>
    <definedName name="Objetivos">OFFSET(#REF!,0,0,COUNTA(#REF!)-1,1)</definedName>
    <definedName name="PUTUMAYOL" localSheetId="1">#REF!</definedName>
    <definedName name="PUTUMAYOL" localSheetId="2">#REF!</definedName>
    <definedName name="PUTUMAYOL">#REF!</definedName>
    <definedName name="QUINDIOL" localSheetId="1">#REF!</definedName>
    <definedName name="QUINDIOL" localSheetId="2">#REF!</definedName>
    <definedName name="QUINDIOL">#REF!</definedName>
    <definedName name="REGIONAL" localSheetId="1">#REF!</definedName>
    <definedName name="REGIONAL" localSheetId="2">#REF!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 localSheetId="2">#REF!</definedName>
    <definedName name="SUCREL">#REF!</definedName>
    <definedName name="TOLIMAL" localSheetId="1">#REF!</definedName>
    <definedName name="TOLIMAL" localSheetId="2">#REF!</definedName>
    <definedName name="TOLIMAL">#REF!</definedName>
    <definedName name="VALLE" localSheetId="1">#REF!</definedName>
    <definedName name="VALLE" localSheetId="2">#REF!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5" l="1"/>
  <c r="K4" i="5"/>
  <c r="K2" i="5"/>
  <c r="J2" i="5" s="1"/>
  <c r="L2" i="5" s="1"/>
  <c r="AD4" i="5"/>
  <c r="AP3" i="5"/>
  <c r="AD3" i="5"/>
  <c r="J3" i="5"/>
  <c r="L3" i="5" s="1"/>
  <c r="AP2" i="5"/>
  <c r="AD2" i="5"/>
  <c r="AE2" i="5" s="1"/>
  <c r="AG2" i="5" s="1"/>
  <c r="AH2" i="5" s="1"/>
  <c r="AI2" i="5" s="1"/>
  <c r="AL2" i="5" l="1"/>
  <c r="AM2" i="5"/>
</calcChain>
</file>

<file path=xl/sharedStrings.xml><?xml version="1.0" encoding="utf-8"?>
<sst xmlns="http://schemas.openxmlformats.org/spreadsheetml/2006/main" count="357" uniqueCount="227">
  <si>
    <t xml:space="preserve">PROCESO </t>
  </si>
  <si>
    <t>INTERNO</t>
  </si>
  <si>
    <t>EXTERNO</t>
  </si>
  <si>
    <t>PROCESO</t>
  </si>
  <si>
    <t>TIPO</t>
  </si>
  <si>
    <t>DEBIDO A 
(Causa(s))</t>
  </si>
  <si>
    <t>PUEDE SUCEDER  QUE
(Riesgo)</t>
  </si>
  <si>
    <t xml:space="preserve">QUE PODRÍA OCASIONAR (Consecuencia(s))
</t>
  </si>
  <si>
    <t>SEGREGACIÓN Y AUTORIDAD DEL RESPONSABLE:
Adecuado: 15
Inadecuado: 0</t>
  </si>
  <si>
    <t>PERIODICIDAD
Oportuna: 15
Inoportuna: 0</t>
  </si>
  <si>
    <t>QUÉ PASA CON LAS OBSERVACIONES O DESVIACIONES
Se investigan y resuelven oportunamente: 15
No se investigan o resuelven oportunamente: 0</t>
  </si>
  <si>
    <t>NÚMERO DE COLUMNAS QUE SE DESPLAZA EN EL EJE DE PROBABILIDAD</t>
  </si>
  <si>
    <t>PROBABILIDAD
5:  Casi seguro
4: Probable
3: Posible 
2: Improbable 
1: Raro</t>
  </si>
  <si>
    <t>NIVEL DE RIESGO INHERENTE</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</si>
  <si>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</si>
  <si>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</si>
  <si>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</si>
  <si>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</si>
  <si>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PROPÓSITO
Prevenir: 15
Detectar: 10
No es un control: 0</t>
  </si>
  <si>
    <t>CÓMO SE REALIZA LA ACTIVIDAD DE CONTROL
Confiable: 15
No confiable: 0</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</si>
  <si>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</si>
  <si>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</si>
  <si>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Completa: 10
Incompleta: 5
No existe: 0</t>
  </si>
  <si>
    <t xml:space="preserve">RESULTADO DE LA EVALUACIÓN DEL DISEÑO DEL CONTROL
</t>
  </si>
  <si>
    <t>Fuerte</t>
  </si>
  <si>
    <t>FuerteFuerte</t>
  </si>
  <si>
    <t>FuerteModerado</t>
  </si>
  <si>
    <t>Moderado</t>
  </si>
  <si>
    <t>Débil</t>
  </si>
  <si>
    <t>FuerteDébil</t>
  </si>
  <si>
    <t>ModeradoFuerte</t>
  </si>
  <si>
    <t>ModeradoModerado</t>
  </si>
  <si>
    <t>ModeradoDébil</t>
  </si>
  <si>
    <t>DébilFuerte</t>
  </si>
  <si>
    <t>DébilModerado</t>
  </si>
  <si>
    <t>DébilDébil</t>
  </si>
  <si>
    <t>CONTROLES AYUDAN A DISMINUIR LA PROBABILIDAD
Directamente o Indirectamente</t>
  </si>
  <si>
    <t>Directamente</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</si>
  <si>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</si>
  <si>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</si>
  <si>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</si>
  <si>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</si>
  <si>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</si>
  <si>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</si>
  <si>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</si>
  <si>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</si>
  <si>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</si>
  <si>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</si>
  <si>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</si>
  <si>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</si>
  <si>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NÚMERO DE COLUMNAS QUE SE DESPLAZA EN EL EJE DE IMPACTO</t>
  </si>
  <si>
    <t>No Disminuye</t>
  </si>
  <si>
    <t>NIVEL DE RIESGO RESIDUAL</t>
  </si>
  <si>
    <t>Raro (1)Insignificante (1)</t>
  </si>
  <si>
    <t>Bajo (1)</t>
  </si>
  <si>
    <t>Raro (1)Menor (2)</t>
  </si>
  <si>
    <t>Bajo (2)</t>
  </si>
  <si>
    <t>Raro (1)Moderado (3)</t>
  </si>
  <si>
    <t>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</si>
  <si>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</si>
  <si>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</si>
  <si>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</si>
  <si>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</si>
  <si>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</si>
  <si>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</si>
  <si>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</si>
  <si>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</si>
  <si>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</si>
  <si>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</si>
  <si>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</si>
  <si>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</si>
  <si>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</si>
  <si>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</si>
  <si>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</si>
  <si>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</si>
  <si>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</si>
  <si>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</si>
  <si>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</si>
  <si>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</si>
  <si>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</si>
  <si>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</si>
  <si>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</si>
  <si>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</si>
  <si>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</si>
  <si>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</si>
  <si>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</si>
  <si>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</si>
  <si>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</si>
  <si>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</si>
  <si>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</si>
  <si>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</si>
  <si>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</si>
  <si>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</si>
  <si>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</si>
  <si>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</si>
  <si>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</si>
  <si>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</si>
  <si>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Casi Seguro (5)</t>
  </si>
  <si>
    <t>Probable (4)</t>
  </si>
  <si>
    <t>Posible (3)</t>
  </si>
  <si>
    <t>Improbable (2)</t>
  </si>
  <si>
    <t>Raro (1)</t>
  </si>
  <si>
    <t>Catastrófico (5)</t>
  </si>
  <si>
    <t>Mayor (4)</t>
  </si>
  <si>
    <t>Menor (2)</t>
  </si>
  <si>
    <t>Insignificante (1)</t>
  </si>
  <si>
    <t>ACCIÓN</t>
  </si>
  <si>
    <t>RESPONSABLE</t>
  </si>
  <si>
    <t>CONTROLES AYUDAN A DISMINUIR LA PROBABILIDAD</t>
  </si>
  <si>
    <t>Indirectamente</t>
  </si>
  <si>
    <t>Preventivo</t>
  </si>
  <si>
    <t>Detectivo</t>
  </si>
  <si>
    <t>PROBABILIDAD
5: Casi seguro
4: Probable
3: Posible 
2: Improbable 
1: Raro</t>
  </si>
  <si>
    <t>TIPO DE CONTROL</t>
  </si>
  <si>
    <t>NIVEL DE RIESGO</t>
  </si>
  <si>
    <t>SOLIDEZ INDIVIDUAL</t>
  </si>
  <si>
    <t>CONTROLES AYUDAN A DISMINUIR EL IMPACTO</t>
  </si>
  <si>
    <t>RESPUESTAS AL RIESGO</t>
  </si>
  <si>
    <t>Evitar</t>
  </si>
  <si>
    <t>Reducir</t>
  </si>
  <si>
    <t>Compartir</t>
  </si>
  <si>
    <t>Aceptar</t>
  </si>
  <si>
    <t>Planeación de la Gestión</t>
  </si>
  <si>
    <t>Diseño y Construcción de Parques y Escenarios</t>
  </si>
  <si>
    <t>Administración y Mantenimiento de Parques y Escenarios</t>
  </si>
  <si>
    <t>Fomento al Deporte</t>
  </si>
  <si>
    <t>Promoción de la Recreación</t>
  </si>
  <si>
    <t>Gestión de Comunicaciones</t>
  </si>
  <si>
    <t>Gestión de Talento Humano</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</si>
  <si>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</si>
  <si>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</si>
  <si>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</si>
  <si>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</si>
  <si>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</si>
  <si>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</si>
  <si>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</si>
  <si>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</si>
  <si>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</si>
  <si>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</si>
  <si>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</si>
  <si>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SOLIDEZ DEL CONJUNTO DE CONTROLES
Fuerte: Promedio 100 
Moderado: Promedio entre 50 y 99
Débil: Promedio menor a 50
Si hay más de un control, se debe actualizar la fórmula del promedio y combinar las celdas</t>
  </si>
  <si>
    <t>FECHA LÍMITE PARA EL CUMPLIMIENTO DE LA ACCIÓN</t>
  </si>
  <si>
    <t>TIPO DE CONTROL
PREVENTIVO
DETECTIVO</t>
  </si>
  <si>
    <t>ORIGEN</t>
  </si>
  <si>
    <t>Análisis de contexto de índole táctico</t>
  </si>
  <si>
    <t xml:space="preserve">RESPONSABLE PRIMERA LÍNEA DE DEFENSA
(Desarrollo e implementación de procesos de control y gestión de riesgos a través de su identificación, análisis, valoración, monitoreo y acciones de mejora)
</t>
  </si>
  <si>
    <t>Desempeño de los procesos: Flujo de información y uso sistemático del conocimiento que determinan la interacción con otros procesos y la mejora del desempeño institucional.
Desempeño de los procesos: Capacidad humana, técnica y financiera de los procesos para lograr el cumplimiento de sus objetivos.</t>
  </si>
  <si>
    <t>N/A</t>
  </si>
  <si>
    <t>INDICADOR</t>
  </si>
  <si>
    <t>RECURSOS 
Económico, Humano y/o Logístico</t>
  </si>
  <si>
    <t>Corrupción</t>
  </si>
  <si>
    <t xml:space="preserve">PLAN DE CONTINGENCIA (POR CADA RIESGO) </t>
  </si>
  <si>
    <t xml:space="preserve">Recurso humano </t>
  </si>
  <si>
    <t xml:space="preserve">Por cada trámite </t>
  </si>
  <si>
    <t xml:space="preserve">Realizar reuniones con el equipo de trabajo 2 veces al año o cuando haya renovación del equipo de trabajo en donde se establezcan los procedimientos, lineamientos de defensa, radicación de documentos en ejercicio de la defensa judicial. 
</t>
  </si>
  <si>
    <t>Profesional Universitario</t>
  </si>
  <si>
    <t xml:space="preserve">Número de casos de favorecimiento detectados a terceros en procesos judiciales y extrajudiciales 
Meta: 0 
Frecuencia: trimestral </t>
  </si>
  <si>
    <t xml:space="preserve">Número de casos de favorecimiento detectados relacionados con el Aval deportivo de las escuelas de formación deportiva y el Reconocimiento deportivo a clubes deportivos, clubes promotores y clubes pertenecientes a entidades no deportivas.  
Meta: 0
Frecuencia: trimestral 
</t>
  </si>
  <si>
    <t>Criterios para calificar el impacto en riesgos de corrupción</t>
  </si>
  <si>
    <t>1. ¿Afecta al grupo de funcionarios del proceso?</t>
  </si>
  <si>
    <t>SI</t>
  </si>
  <si>
    <t xml:space="preserve">2. ¿Afecta el cumplimiento de metas y objetivos de la dependencia? </t>
  </si>
  <si>
    <t>3. ¿ Afecta el cumplimiento de la misión de la Entidad?</t>
  </si>
  <si>
    <t>NO</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</si>
  <si>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</si>
  <si>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</si>
  <si>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</si>
  <si>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</si>
  <si>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</si>
  <si>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</si>
  <si>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</si>
  <si>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</si>
  <si>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</si>
  <si>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</si>
  <si>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</si>
  <si>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</si>
  <si>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</si>
  <si>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</si>
  <si>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</si>
  <si>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</si>
  <si>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IMPACTO
Ver pestaña "Criterios de impacto"
5: Catastrófico
4: Mayor
3: Moderado</t>
  </si>
  <si>
    <t>Observación de criterio</t>
  </si>
  <si>
    <t>CONTROLES AYUDAN A DISMINUIR IMPACTO
Tratándose de riesgos de corrupción
únicamente hay disminución de probabilidad. Es decir, para el impacto
no opera el desplazamiento.</t>
  </si>
  <si>
    <t>IMPACTO
5: Catastrófico
4: Mayor
3: Moderado</t>
  </si>
  <si>
    <t xml:space="preserve">Omitir los preceptos legales aplicables y el acervo probatorio, así como los lineamientos dados por el Jefe de la Oficina y/o el Comité de Conciliación
</t>
  </si>
  <si>
    <t xml:space="preserve">Condenas en contra de la entidad.
Investigaciones disciplinarias, penales y  fiscales. 
Acciones de repetición.
Pago de sanciones y multas.
</t>
  </si>
  <si>
    <t xml:space="preserve">Se analizarán la oportunidad y procedencia de posibles alternativas jurídicas para modificar la postura inicialmente manifestada por la entidad a través del apoderado, con un nuevo documento dando un alcance al inicial, posteriormente el caso será reasignado a otro profesional del derecho y se dará traslado de lo sucedido a las instancias  pertinentes como por ejemplo la Oficina de Control Disciplinario Interno y en caso de que sea un contratista se hará el requerimiento respectivo por posible incumplimiento de sus obligaciones contractuales, para de ser el caso dar traslado a la Subdirección de Contratación para el trámite sancionatorio del caso. Lo anterior sin perjuicio  a que por una acción u omisión dolosa o gravemente culposa, se oficie al Consejo Superior de la Judicatura y se procederá a la revocación y sustitución del poder. </t>
  </si>
  <si>
    <t xml:space="preserve">Revisar nuevamente la documentación para validar que los requisitos hayan sido cumplidos en su totalidad  por el club y/o escuela de acuerdo a la normativa vigente, de no ser así se revisará la oportunidad y procedencia de corregir o revocar dicho reconocimiento o aval deportivo o de ser necesario demandar el mismo según sea el caso, posteriormente el caso será reasignado a otra persona del área y se dará traslado de lo sucedido a las instancias  pertinentes como por ejemplo la Oficina de Control  Disciplinario Interno y en caso de que sea un contratista se hará el requerimiento respectivo por posible incumplimiento de sus obligaciones contractuales, para de ser el caso dar traslado a la Subdirección de Contratación para el trámite sancionatorio del caso. </t>
  </si>
  <si>
    <t xml:space="preserve">Omitir el cumplimiento de los requisitos legales exigidos o agilizar indebidamente el trámite respectivo.  </t>
  </si>
  <si>
    <t xml:space="preserve">Afectación de la imagen o reputación institucional.
Demandas en contra de la entidad. 
Daños a terceros.
Acciones de lesividad. </t>
  </si>
  <si>
    <t>Económico, tecnológico,  Humano y/o Logístico</t>
  </si>
  <si>
    <r>
      <rPr>
        <sz val="10"/>
        <rFont val="Calibri"/>
        <family val="2"/>
        <scheme val="minor"/>
      </rPr>
      <t xml:space="preserve">Cuando aplique </t>
    </r>
    <r>
      <rPr>
        <b/>
        <sz val="10"/>
        <rFont val="Calibri"/>
        <family val="2"/>
        <scheme val="minor"/>
      </rPr>
      <t xml:space="preserve">
</t>
    </r>
  </si>
  <si>
    <t xml:space="preserve">EVALUACIÓN DE LA EJECUCIÓN DEL CONTROL
Fuerte: Se ejecuta de manera consistente
Moderado: Se ejecuta algunas veces 
Débil: No se ejecuta
</t>
  </si>
  <si>
    <t xml:space="preserve">RESULTADO DE LA EVALUACION DEL DISEÑO DEL CONTROL
Fuerte: 96 y 100
Moderado: 86 y 95
Débil: 0 y 85
</t>
  </si>
  <si>
    <t xml:space="preserve">SOLIDEZ INDIVIDUAL DE CADA CONTROL
</t>
  </si>
  <si>
    <t xml:space="preserve">SOLIDEZ INDIVIDUAL DE CADA CONTROL
Fuerte: 100
Moderado: 50
Débil: 0
</t>
  </si>
  <si>
    <t xml:space="preserve">
Se realiza un alcance al oficio inicial en caso de subsanación indicando la postura conforme a la normatividad legal, inició de revocatoria del acto administrativo solicitando la ausencia del particular o demandar mediante acción de nulidad el acto si el mismo se encuentra en firme (acción de lesividad). </t>
  </si>
  <si>
    <t xml:space="preserve"> Revisión del estudio técnico (Formato verificación de requisitos diligenciado), marco legal y proyección del Acto Administrativo para posterior revisión y visto bueno del Jefe
</t>
  </si>
  <si>
    <t xml:space="preserve">Verificar cumplimiento de requisitos con base en la normativa vigente y conforme a los documentos que reposen en el expediente dejando evidencia en la matriz  de control de solicitudes de reconocimiento deportivo y/o Matriz de control de aval de escuelas deportivas </t>
  </si>
  <si>
    <t>PROPÓSITO DEL CONTROL
 (Validar, verificar, conciliar, comparar, revisar, cotejar…)
El control ayuda a mitigar las causas de los riesgos o detectar su materialización</t>
  </si>
  <si>
    <t xml:space="preserve">
Hacer seguimiento a las actuaciones que adelanten los apoderados de la entidad dentro de los procesos judiciales que se le asignen velando por la radicación oportuna , y que cada instancia  sea adecuada , pertinente y eficaz acorde a la estrategia de defensa de la entidad , al marco normativo, acervo probatorio y a los lineamientos   impartidos por el Jefe de la Oficina o el Comité de Conciliación, según sea el caso. </t>
  </si>
  <si>
    <t>Matriz  de control de solicitudes de reconocimiento deportivo y/o Matriz de control de aval de escuelas deportivas, 
Comunicación oficial (correo o memorando) 
Proyecto  Acto Administrativo</t>
  </si>
  <si>
    <t xml:space="preserve">Actas del comité interno de defensa judicial   donde se presentan los avances en cada actuación judicial y se fijan y reiteran lineamientos en materia de defensa de los intereses del IDRD en los procesos que se presenten en dicha instancia, a este comité asisten los abogados,  funcionarios y contratistas a cargo de las acciones litigiosas. 
Reporte de procesos judiciales SIPROJ. 
</t>
  </si>
  <si>
    <r>
      <t xml:space="preserve">
</t>
    </r>
    <r>
      <rPr>
        <sz val="9"/>
        <color rgb="FF00B050"/>
        <rFont val="Calibri"/>
        <family val="2"/>
        <scheme val="minor"/>
      </rPr>
      <t xml:space="preserve">
</t>
    </r>
    <r>
      <rPr>
        <sz val="9"/>
        <rFont val="Calibri"/>
        <family val="2"/>
        <scheme val="minor"/>
      </rPr>
      <t xml:space="preserve">Verificar que la defensa técnica   sea adecuada, pertinente  y eficaz acorde a la estrategia de defensa de la entidad , al marco normativo, acervo probatorio y a los lineamientos  dados por el  jefe de la oficina  o por el comité de conciliación según sea el caso </t>
    </r>
    <r>
      <rPr>
        <sz val="9"/>
        <color rgb="FF00B050"/>
        <rFont val="Calibri"/>
        <family val="2"/>
        <scheme val="minor"/>
      </rPr>
      <t xml:space="preserve">
</t>
    </r>
    <r>
      <rPr>
        <sz val="9"/>
        <color theme="1"/>
        <rFont val="Calibri"/>
        <family val="2"/>
        <scheme val="minor"/>
      </rPr>
      <t xml:space="preserve"> </t>
    </r>
    <r>
      <rPr>
        <sz val="9"/>
        <rFont val="Calibri"/>
        <family val="2"/>
        <scheme val="minor"/>
      </rPr>
      <t xml:space="preserve"> </t>
    </r>
  </si>
  <si>
    <t>Jefe Oficina Jurídica</t>
  </si>
  <si>
    <t>Jefe Oficina  Jurídica</t>
  </si>
  <si>
    <t>En caso de detectar  inconsistencias en los lineamientos de defensa de los abogados de la OJ en los procesos judiciales, el Jefe de la OJ  revisará la oportunidad como la procedencia de radicar un nuevo documento o un alcance al inicialmente presentado con estricto cumplimiento a los lineamientos dados por el Jefe de la  OJ o el Comité de Conciliación según sea el caso y en consideración a que la obligación de la abogacía es de medio y no resultado y cuenta con una cierta liberalidad por parte del apoderado.</t>
  </si>
  <si>
    <r>
      <t xml:space="preserve"> uso del poder  para beneficio de la contraparte,  propio o de  un tercero, que desvía la gestión de lo público       </t>
    </r>
    <r>
      <rPr>
        <sz val="10"/>
        <color rgb="FFFF0000"/>
        <rFont val="Calibri"/>
        <family val="2"/>
        <scheme val="minor"/>
      </rPr>
      <t xml:space="preserve">    </t>
    </r>
    <r>
      <rPr>
        <sz val="10"/>
        <color theme="1"/>
        <rFont val="Calibri"/>
        <family val="2"/>
        <scheme val="minor"/>
      </rPr>
      <t xml:space="preserve">                 </t>
    </r>
  </si>
  <si>
    <t xml:space="preserve">Recibir dadivas por  agilizar de manera indebida o actuar con falsa o falta de motivación por uso del poder,   en los  trámites relacionados con el Aval deportivo de las escuelas de formación deportiva y el Reconocimiento deportivo a clubes deportivos, clubes promotores y clubes pertenecientes a entidades no deportivas, que desvía la gestión de lo público                </t>
  </si>
  <si>
    <t>Verificar el listado de solictudes para determinar si el consecutivo de respuesta de los trámites se esta realizando conforme a los turnos de radicación.</t>
  </si>
  <si>
    <t>Revisando en la matriz de otorgamiento las fechas de radicación de las solicitudes frente a la entrega que realizan los abogados al Jefe del área o a  quien este delegue, verificando que se cumpla el derecho de turno.</t>
  </si>
  <si>
    <t>Responsable delegado por el Jefe de la Oficina</t>
  </si>
  <si>
    <t>Mensual</t>
  </si>
  <si>
    <t xml:space="preserve">Devolver la solicitud al abogado que proyecta para que la remita de acuerdo con el turno que la corresponda. </t>
  </si>
  <si>
    <t>Matriz  de control de solicitudes de reconocimiento deportivo y/o Matriz de control de aval de escuelas deportivas, 
Correo electrónico</t>
  </si>
  <si>
    <t>Realizar comités de seguimiento con el equipo de trabajo para revisar el la gestión relacionada con Avales y Reconocimientos Deportivos</t>
  </si>
  <si>
    <t>Se presenta la matriz de control y seguimiento de solicitudes de reconocimiento deportivo, actualizada para el periodo enero – marzo.
Club Deportivo Taekwondo Taoteking
Radicado: 2026110670100065E
Fecha de solicitud: 05/01/2026
Representante: Jhojan Baracaldo Rodríguez
Tipo de solicitud: Actualización del expediente
Respuesta emitida el 08 de enero de 2026, bajo radicado 2026110004511.
Club Capital Flag
Radicado: 20262100082912
Fecha de solicitud: 16/02/2026
Representante: Jhonnathan Ramírez Sánchez
Tipo de solicitud: Otorgamiento
Respuesta emitida el 05 de marzo de 2026, bajo radicado 20261100077621.
Club BATAI Andes F.C.
Radicado: 20262100144242
Fecha de solicitud: 13/03/2026
Representante: Deisy Guevara
Tipo de solicitud: Otorgamiento
Se encuentra en proceso de respuesta, dentro del término legal de 15 días hábiles.
Se evidencia comunicación oficial al Club Deportivo TEAM Bogotá, mediante la cual se notifica la negación del otorgamiento, suscrita por la líder de reconocimiento Liliana Carrillo, con fecha 19 de enero de 2026, dirigida a Yurany Maecha, Secretaria General. Se adjunta proyecto de acto administrativo.
Asimismo, se evidencia comunicación oficial al Club Deportivo Materfloorball, mediante la cual se notifica la aprobación del otorgamiento, suscrita por la líder de reconocimiento Liliana Carrillo, con fecha 31 de enero de 2026, dirigida a Yurany Maecha, Secretaria General. Se adjunta proyecto de acto administrativo.</t>
  </si>
  <si>
    <t>Monitoreo Primer trimestre 2026</t>
  </si>
  <si>
    <t>Nombre de Evidencia
Monitoreo Primer trimestre 2026</t>
  </si>
  <si>
    <t>1. Comité de reunión de representación judicial realizado el 06 de febrero de 2026, con la participación de todos los abogados que ejercen representación en el instituto.
Acta firmada por el Jefe de Oficina, Lucas Calderón, y Liliana Pinzón, Secretaria del Comité.
Durante la sesión se realizó la presentación de nuevos abogados, así como la descripción de sus actividades, definición de temas prioritarios y su seguimiento. Se conformaron mesas de trabajo, se definieron fechas y se revisaron alertas de términos próximos a vencer.
2. Comité de reunión de representación judicial realizado el 25 de febrero de 2026, con la participación de todos los abogados que ejercen representación en el instituto.
Acta firmada por el Jefe de Oficina, Lucas Calderón, y Liliana Pinzón, Secretaria del Comité.
Se definieron actividades y tiempos, se realizó seguimiento a alertas y vencimientos, se notificó a todos los abogados sobre el reporte SIPROJ y el trámite SAMAI, y se estableció una nueva política jurídica. Asimismo, se fijaron lineamientos para la requisición de información a las áreas técnicas, con el fin de optimizar la defensa jurídica.
A la fecha, el reporte de procesos judiciales SIPROJ no se ha finalizado, encontrándose actualmente en proceso de construcción. Se proyecta contar con el informe durante la segunda semana.</t>
  </si>
  <si>
    <t>1. Comité de reunión de representación judicial Enero
2. Comité de reunión de representación judicial Febrero
3. Estado del reporte SIPROJ:</t>
  </si>
  <si>
    <t>1. Matriz de control y seguimiento de solicitudes de reconocimiento deportivo 2026
2. Correo electronico comunicación oficial  negación de otorgamiento 19/01/2026
3. Correo electronico comunicación oficial  aprobación de otorgamiento 31/01/2026</t>
  </si>
  <si>
    <t>RESULTADOS</t>
  </si>
  <si>
    <t>¿SE MATERIALIZA EL RIESGO?</t>
  </si>
  <si>
    <t>El indicador se mide de manera trimestral y no se han presentando casos relacionados al favorecimiento detectados a terceros
Enero 2026 0%
Abril  2026 0%</t>
  </si>
  <si>
    <t>Se evidencia ejecución de las actividades definidas para el control del riesgo.</t>
  </si>
  <si>
    <t xml:space="preserve">	
Para el primer trimestre del año 2026 no se detectaron casos de favorecimiento relacionados con el Aval deportivo de las Escuelas de formación deportiva
Enero 2026 0%
Abril  2026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</si>
</sst>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sz val="10"/>
      <name val="Mangal"/>
      <family val="2"/>
    </font>
    <font>
      <sz val="11"/>
      <color indexed="8"/>
      <name val="Calibri"/>
      <family val="2"/>
      <charset val="1"/>
    </font>
    <font>
      <b/>
      <sz val="14"/>
      <name val="Calibri"/>
      <family val="2"/>
      <scheme val="minor"/>
    </font>
    <font>
      <sz val="10"/>
      <color theme="1"/>
      <name val="Calibri"/>
      <family val="2"/>
      <scheme val="minor"/>
    </font>
    <font>
      <sz val="9"/>
      <name val="Calibri"/>
      <family val="2"/>
      <scheme val="minor"/>
    </font>
    <font>
      <sz val="9"/>
      <color rgb="FF00B050"/>
      <name val="Calibri"/>
      <family val="2"/>
      <scheme val="minor"/>
    </font>
    <font>
      <sz val="11"/>
      <color theme="1"/>
      <name val="Arial"/>
      <family val="2"/>
    </font>
    <font>
      <b/>
      <sz val="14"/>
      <color theme="1"/>
      <name val="Arial"/>
      <family val="2"/>
    </font>
    <font>
      <sz val="10"/>
      <color theme="1"/>
      <name val="Arial"/>
      <family val="2"/>
    </font>
    <font>
      <sz val="11"/>
      <name val="Calibri"/>
      <family val="2"/>
    </font>
    <font>
      <sz val="9"/>
      <color theme="1"/>
      <name val="Calibri"/>
      <family val="2"/>
      <scheme val="minor"/>
    </font>
    <font>
      <sz val="10"/>
      <color rgb="FFFF0000"/>
      <name val="Calibri"/>
      <family val="2"/>
      <scheme val="minor"/>
    </font>
    <font>
      <sz val="10"/>
      <color rgb="FF000000"/>
      <name val="Calibri"/>
      <family val="2"/>
      <scheme val="minor"/>
    </font>
    <font>
      <b/>
      <sz val="11"/>
      <name val="Calibri"/>
      <family val="2"/>
      <scheme val="minor"/>
    </font>
    <font>
      <b/>
      <sz val="11"/>
      <color theme="1"/>
      <name val="Arial"/>
      <family val="2"/>
    </font>
    <font>
      <b/>
      <sz val="8"/>
      <color theme="1"/>
      <name val="Arial"/>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26"/>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rgb="FFFFFFFF"/>
        <bgColor rgb="FFFFFFFF"/>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s>
  <cellStyleXfs count="7">
    <xf numFmtId="0" fontId="0" fillId="0" borderId="0"/>
    <xf numFmtId="0" fontId="5" fillId="0" borderId="0"/>
    <xf numFmtId="0" fontId="6" fillId="0" borderId="0"/>
    <xf numFmtId="44" fontId="1" fillId="0" borderId="0" applyFont="0" applyFill="0" applyBorder="0" applyAlignment="0" applyProtection="0"/>
    <xf numFmtId="0" fontId="11" fillId="0" borderId="0"/>
    <xf numFmtId="9" fontId="11" fillId="0" borderId="0" applyFont="0" applyFill="0" applyBorder="0" applyAlignment="0" applyProtection="0"/>
    <xf numFmtId="0" fontId="1" fillId="0" borderId="0"/>
  </cellStyleXfs>
  <cellXfs count="50">
    <xf numFmtId="0" fontId="0" fillId="0" borderId="0" xfId="0"/>
    <xf numFmtId="0" fontId="0" fillId="0" borderId="0" xfId="0" applyAlignment="1">
      <alignment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0" fillId="4" borderId="0" xfId="0" applyFill="1"/>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0" borderId="0" xfId="4"/>
    <xf numFmtId="0" fontId="11" fillId="7" borderId="1" xfId="4" applyFill="1" applyBorder="1" applyAlignment="1">
      <alignment horizontal="center"/>
    </xf>
    <xf numFmtId="0" fontId="3" fillId="2" borderId="1" xfId="0"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0" fillId="0" borderId="0" xfId="0" applyAlignment="1">
      <alignment horizontal="center"/>
    </xf>
    <xf numFmtId="0" fontId="3" fillId="0" borderId="1" xfId="0" applyFont="1" applyBorder="1" applyAlignment="1">
      <alignment horizontal="center" vertical="center" wrapText="1"/>
    </xf>
    <xf numFmtId="0" fontId="14" fillId="1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5" borderId="1" xfId="2" applyFont="1" applyFill="1" applyBorder="1" applyAlignment="1">
      <alignment horizontal="center" vertical="center" wrapText="1"/>
    </xf>
    <xf numFmtId="0" fontId="3"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7" fillId="11" borderId="6"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4" fillId="10" borderId="3"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3" fillId="0" borderId="1" xfId="4" applyFont="1" applyBorder="1" applyAlignment="1">
      <alignment horizontal="left" vertical="top"/>
    </xf>
    <xf numFmtId="0" fontId="12" fillId="7" borderId="1" xfId="4" applyFont="1" applyFill="1" applyBorder="1" applyAlignment="1">
      <alignment horizontal="center"/>
    </xf>
    <xf numFmtId="0" fontId="20" fillId="12" borderId="1" xfId="0" applyFont="1" applyFill="1" applyBorder="1" applyAlignment="1">
      <alignment horizontal="center" vertical="center"/>
    </xf>
    <xf numFmtId="0" fontId="20" fillId="1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cellXfs>
  <cellStyles count="7">
    <cellStyle name="Moneda 2" xfId="3" xr:uid="{00000000-0005-0000-0000-000000000000}"/>
    <cellStyle name="Normal" xfId="0" builtinId="0"/>
    <cellStyle name="Normal 2" xfId="6" xr:uid="{00000000-0005-0000-0000-000002000000}"/>
    <cellStyle name="Normal 2 2" xfId="1" xr:uid="{00000000-0005-0000-0000-000003000000}"/>
    <cellStyle name="Normal 2 2 2" xfId="4" xr:uid="{00000000-0005-0000-0000-000004000000}"/>
    <cellStyle name="Normal 3" xfId="2" xr:uid="{00000000-0005-0000-0000-000005000000}"/>
    <cellStyle name="Porcentaje 2" xfId="5" xr:uid="{00000000-0005-0000-0000-000006000000}"/>
  </cellStyles>
  <dxfs count="13">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FF00"/>
        </patternFill>
      </fill>
    </dxf>
    <dxf>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152400</xdr:colOff>
      <xdr:row>1</xdr:row>
      <xdr:rowOff>142875</xdr:rowOff>
    </xdr:from>
    <xdr:to>
      <xdr:col>15</xdr:col>
      <xdr:colOff>495300</xdr:colOff>
      <xdr:row>22</xdr:row>
      <xdr:rowOff>97858</xdr:rowOff>
    </xdr:to>
    <xdr:pic>
      <xdr:nvPicPr>
        <xdr:cNvPr id="2" name="Imagen 1">
          <a:extLst>
            <a:ext uri="{FF2B5EF4-FFF2-40B4-BE49-F238E27FC236}">
              <a16:creationId xmlns:a16="http://schemas.microsoft.com/office/drawing/2014/main" id="{C5979BA6-A02E-4FB5-8470-17A1A3A2BBA0}"/>
            </a:ext>
          </a:extLst>
        </xdr:cNvPr>
        <xdr:cNvPicPr>
          <a:picLocks noChangeAspect="1"/>
        </xdr:cNvPicPr>
      </xdr:nvPicPr>
      <xdr:blipFill>
        <a:blip xmlns:r="http://schemas.openxmlformats.org/officeDocument/2006/relationships" r:embed="rId1"/>
        <a:stretch>
          <a:fillRect/>
        </a:stretch>
      </xdr:blipFill>
      <xdr:spPr>
        <a:xfrm>
          <a:off x="777240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BEADB8FF-1BDA-43C3-88E3-967381774D39}"/>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7273F74F-4C16-425C-B35E-4B1FCE8D2847}"/>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966DCB0F-D6F7-462E-854C-0166C4FB1EFA}"/>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arli/Documents/IDRD%202021/RIESGOS%20DE%20CORRUPCI&#211;N/MR%20Instrumentos%20financiacion%20V13.xlsm" TargetMode="External"/><Relationship Id="rId1" Type="http://schemas.openxmlformats.org/officeDocument/2006/relationships/externalLinkPath" Targ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EFE36-7A04-419B-8EF2-189384CE36E8}">
  <dimension ref="A1:AY4"/>
  <sheetViews>
    <sheetView tabSelected="1" topLeftCell="AQ3" zoomScale="70" zoomScaleNormal="70" workbookViewId="0">
      <selection activeCell="AZ4" sqref="AZ4"/>
    </sheetView>
  </sheetViews>
  <sheetFormatPr baseColWidth="10" defaultColWidth="25.85546875" defaultRowHeight="15" x14ac:dyDescent="0.25"/>
  <cols>
    <col min="1" max="20" width="25.85546875" style="12"/>
    <col min="21" max="21" width="74.85546875" style="12" customWidth="1"/>
    <col min="22" max="22" width="38.28515625" style="12" customWidth="1"/>
    <col min="23" max="36" width="25.85546875" style="12"/>
    <col min="37" max="37" width="41.85546875" style="12" customWidth="1"/>
    <col min="38" max="48" width="25.85546875" style="12"/>
    <col min="49" max="49" width="46.42578125" style="12" customWidth="1"/>
    <col min="50" max="16384" width="25.85546875" style="12"/>
  </cols>
  <sheetData>
    <row r="1" spans="1:51" ht="108" customHeight="1" x14ac:dyDescent="0.25">
      <c r="A1" s="21" t="s">
        <v>0</v>
      </c>
      <c r="B1" s="21" t="s">
        <v>1</v>
      </c>
      <c r="C1" s="21" t="s">
        <v>2</v>
      </c>
      <c r="D1" s="21" t="s">
        <v>4</v>
      </c>
      <c r="E1" s="21" t="s">
        <v>143</v>
      </c>
      <c r="F1" s="21" t="s">
        <v>5</v>
      </c>
      <c r="G1" s="21" t="s">
        <v>6</v>
      </c>
      <c r="H1" s="21" t="s">
        <v>7</v>
      </c>
      <c r="I1" s="21" t="s">
        <v>12</v>
      </c>
      <c r="J1" s="22" t="s">
        <v>180</v>
      </c>
      <c r="K1" s="23" t="s">
        <v>181</v>
      </c>
      <c r="L1" s="21" t="s">
        <v>13</v>
      </c>
      <c r="M1" s="21" t="s">
        <v>142</v>
      </c>
      <c r="N1" s="21" t="s">
        <v>145</v>
      </c>
      <c r="O1" s="21" t="s">
        <v>14</v>
      </c>
      <c r="P1" s="21" t="s">
        <v>15</v>
      </c>
      <c r="Q1" s="21" t="s">
        <v>199</v>
      </c>
      <c r="R1" s="21" t="s">
        <v>20</v>
      </c>
      <c r="S1" s="21" t="s">
        <v>21</v>
      </c>
      <c r="T1" s="21" t="s">
        <v>16</v>
      </c>
      <c r="U1" s="21" t="s">
        <v>217</v>
      </c>
      <c r="V1" s="21" t="s">
        <v>218</v>
      </c>
      <c r="W1" s="21" t="s">
        <v>17</v>
      </c>
      <c r="X1" s="21" t="s">
        <v>8</v>
      </c>
      <c r="Y1" s="21" t="s">
        <v>9</v>
      </c>
      <c r="Z1" s="21" t="s">
        <v>18</v>
      </c>
      <c r="AA1" s="21" t="s">
        <v>19</v>
      </c>
      <c r="AB1" s="21" t="s">
        <v>10</v>
      </c>
      <c r="AC1" s="21" t="s">
        <v>22</v>
      </c>
      <c r="AD1" s="21" t="s">
        <v>23</v>
      </c>
      <c r="AE1" s="21" t="s">
        <v>193</v>
      </c>
      <c r="AF1" s="21" t="s">
        <v>192</v>
      </c>
      <c r="AG1" s="21" t="s">
        <v>194</v>
      </c>
      <c r="AH1" s="21" t="s">
        <v>195</v>
      </c>
      <c r="AI1" s="21" t="s">
        <v>140</v>
      </c>
      <c r="AJ1" s="21" t="s">
        <v>36</v>
      </c>
      <c r="AK1" s="21" t="s">
        <v>182</v>
      </c>
      <c r="AL1" s="21" t="s">
        <v>11</v>
      </c>
      <c r="AM1" s="21" t="s">
        <v>50</v>
      </c>
      <c r="AN1" s="21" t="s">
        <v>112</v>
      </c>
      <c r="AO1" s="21" t="s">
        <v>183</v>
      </c>
      <c r="AP1" s="21" t="s">
        <v>52</v>
      </c>
      <c r="AQ1" s="21" t="s">
        <v>117</v>
      </c>
      <c r="AR1" s="21" t="s">
        <v>106</v>
      </c>
      <c r="AS1" s="21" t="s">
        <v>107</v>
      </c>
      <c r="AT1" s="21" t="s">
        <v>141</v>
      </c>
      <c r="AU1" s="21" t="s">
        <v>148</v>
      </c>
      <c r="AV1" s="21" t="s">
        <v>149</v>
      </c>
      <c r="AW1" s="24" t="s">
        <v>151</v>
      </c>
      <c r="AX1" s="45" t="s">
        <v>222</v>
      </c>
      <c r="AY1" s="46" t="s">
        <v>223</v>
      </c>
    </row>
    <row r="2" spans="1:51" ht="354.75" customHeight="1" x14ac:dyDescent="0.25">
      <c r="A2" s="13" t="s">
        <v>130</v>
      </c>
      <c r="B2" s="13" t="s">
        <v>146</v>
      </c>
      <c r="C2" s="13" t="s">
        <v>147</v>
      </c>
      <c r="D2" s="10" t="s">
        <v>150</v>
      </c>
      <c r="E2" s="10" t="s">
        <v>144</v>
      </c>
      <c r="F2" s="6" t="s">
        <v>184</v>
      </c>
      <c r="G2" s="7" t="s">
        <v>207</v>
      </c>
      <c r="H2" s="10" t="s">
        <v>185</v>
      </c>
      <c r="I2" s="10" t="s">
        <v>101</v>
      </c>
      <c r="J2" s="14" t="str">
        <f>IF(K2&lt;6,"Moderado (3)",IF(K2&lt;12,"Mayor (4)","Catastrófico (5)"))</f>
        <v>Mayor (4)</v>
      </c>
      <c r="K2" s="11">
        <f>COUNTIF('Criterios impacto 1'!H2:H20,"SI")</f>
        <v>11</v>
      </c>
      <c r="L2" s="15" t="str">
        <f>VLOOKUP(CONCATENATE(I2,J2),Parámetros!$A$56:$B$80,2,FALSE)</f>
        <v>Alto (4)</v>
      </c>
      <c r="M2" s="10" t="s">
        <v>110</v>
      </c>
      <c r="N2" s="10" t="s">
        <v>204</v>
      </c>
      <c r="O2" s="10" t="s">
        <v>204</v>
      </c>
      <c r="P2" s="16" t="s">
        <v>191</v>
      </c>
      <c r="Q2" s="6" t="s">
        <v>203</v>
      </c>
      <c r="R2" s="6" t="s">
        <v>200</v>
      </c>
      <c r="S2" s="6" t="s">
        <v>206</v>
      </c>
      <c r="T2" s="10" t="s">
        <v>202</v>
      </c>
      <c r="U2" s="10" t="s">
        <v>219</v>
      </c>
      <c r="V2" s="10" t="s">
        <v>220</v>
      </c>
      <c r="W2" s="10">
        <v>15</v>
      </c>
      <c r="X2" s="10">
        <v>15</v>
      </c>
      <c r="Y2" s="10">
        <v>15</v>
      </c>
      <c r="Z2" s="10">
        <v>15</v>
      </c>
      <c r="AA2" s="10">
        <v>15</v>
      </c>
      <c r="AB2" s="10">
        <v>15</v>
      </c>
      <c r="AC2" s="10">
        <v>10</v>
      </c>
      <c r="AD2" s="10">
        <f t="shared" ref="AD2" si="0">SUM(W2:AC2)</f>
        <v>100</v>
      </c>
      <c r="AE2" s="10" t="str">
        <f t="shared" ref="AE2" si="1">_xlfn.IFS(AD2&lt;=85,"Débil",AD2&gt;=96,"Fuerte",AD2&gt;=86,"Moderado")</f>
        <v>Fuerte</v>
      </c>
      <c r="AF2" s="10" t="s">
        <v>24</v>
      </c>
      <c r="AG2" s="10" t="str">
        <f>VLOOKUP(CONCATENATE(AE2,AF2),Parámetros!$A$2:$B$10,2,FALSE)</f>
        <v>Fuerte</v>
      </c>
      <c r="AH2" s="10">
        <f t="shared" ref="AH2" si="2">_xlfn.IFS(AG2="Fuerte",100,AG2="Moderado",50,AG2="Débil",0)</f>
        <v>100</v>
      </c>
      <c r="AI2" s="10" t="str">
        <f>_xlfn.IFS(AVERAGE(AH2:AH2)=100,"Fuerte",AVERAGE(AH2:AH2)&lt;50,"Débil",AVERAGE(AH2:AH2)&gt;=50,"Moderado")</f>
        <v>Fuerte</v>
      </c>
      <c r="AJ2" s="10" t="s">
        <v>37</v>
      </c>
      <c r="AK2" s="10" t="s">
        <v>51</v>
      </c>
      <c r="AL2" s="13">
        <f>VLOOKUP(CONCATENATE(AI2,AJ2,AK2),Parámetros!$A$13:$B$24,2,FALSE)</f>
        <v>2</v>
      </c>
      <c r="AM2" s="13">
        <f>VLOOKUP(CONCATENATE(AI2,AJ2,AK2),Parámetros!$A$27:$B$38,2,FALSE)</f>
        <v>0</v>
      </c>
      <c r="AN2" s="17" t="s">
        <v>101</v>
      </c>
      <c r="AO2" s="17" t="s">
        <v>103</v>
      </c>
      <c r="AP2" s="15" t="str">
        <f>VLOOKUP(CONCATENATE(AN2,AO2),Parámetros!$A$56:$B$80,2,FALSE)</f>
        <v>Alto (4)</v>
      </c>
      <c r="AQ2" s="13" t="s">
        <v>119</v>
      </c>
      <c r="AR2" s="18" t="s">
        <v>154</v>
      </c>
      <c r="AS2" s="10" t="s">
        <v>204</v>
      </c>
      <c r="AT2" s="13">
        <v>2026</v>
      </c>
      <c r="AU2" s="10" t="s">
        <v>156</v>
      </c>
      <c r="AV2" s="10" t="s">
        <v>152</v>
      </c>
      <c r="AW2" s="7" t="s">
        <v>186</v>
      </c>
      <c r="AX2" s="47" t="s">
        <v>224</v>
      </c>
      <c r="AY2" s="47" t="s">
        <v>225</v>
      </c>
    </row>
    <row r="3" spans="1:51" ht="249.75" customHeight="1" x14ac:dyDescent="0.25">
      <c r="A3" s="25" t="s">
        <v>130</v>
      </c>
      <c r="B3" s="39" t="s">
        <v>146</v>
      </c>
      <c r="C3" s="25" t="s">
        <v>147</v>
      </c>
      <c r="D3" s="27" t="s">
        <v>150</v>
      </c>
      <c r="E3" s="27" t="s">
        <v>144</v>
      </c>
      <c r="F3" s="27" t="s">
        <v>188</v>
      </c>
      <c r="G3" s="27" t="s">
        <v>208</v>
      </c>
      <c r="H3" s="27" t="s">
        <v>189</v>
      </c>
      <c r="I3" s="27" t="s">
        <v>98</v>
      </c>
      <c r="J3" s="41" t="str">
        <f>IF(K3&lt;6,"Moderado (3)",IF(K3&lt;12,"Mayor (4)","Catastrófico (5)"))</f>
        <v>Mayor (4)</v>
      </c>
      <c r="K3" s="11">
        <f>COUNTIF('Criterios impacto 1'!H3:H21,"SI")</f>
        <v>10</v>
      </c>
      <c r="L3" s="33" t="str">
        <f>VLOOKUP(CONCATENATE(I3,J3),Parámetros!$A$56:$B$80,2,FALSE)</f>
        <v>Extremo (16)</v>
      </c>
      <c r="M3" s="10" t="s">
        <v>110</v>
      </c>
      <c r="N3" s="10" t="s">
        <v>204</v>
      </c>
      <c r="O3" s="10" t="s">
        <v>155</v>
      </c>
      <c r="P3" s="10" t="s">
        <v>153</v>
      </c>
      <c r="Q3" s="10" t="s">
        <v>198</v>
      </c>
      <c r="R3" s="10" t="s">
        <v>197</v>
      </c>
      <c r="S3" s="10" t="s">
        <v>196</v>
      </c>
      <c r="T3" s="10" t="s">
        <v>201</v>
      </c>
      <c r="U3" s="27" t="s">
        <v>216</v>
      </c>
      <c r="V3" s="27" t="s">
        <v>221</v>
      </c>
      <c r="W3" s="19">
        <v>15</v>
      </c>
      <c r="X3" s="19">
        <v>15</v>
      </c>
      <c r="Y3" s="19">
        <v>15</v>
      </c>
      <c r="Z3" s="19">
        <v>15</v>
      </c>
      <c r="AA3" s="19">
        <v>15</v>
      </c>
      <c r="AB3" s="19">
        <v>15</v>
      </c>
      <c r="AC3" s="19">
        <v>10</v>
      </c>
      <c r="AD3" s="19">
        <f>SUM(W3:AC3)</f>
        <v>100</v>
      </c>
      <c r="AE3" s="10" t="s">
        <v>24</v>
      </c>
      <c r="AF3" s="19" t="s">
        <v>24</v>
      </c>
      <c r="AG3" s="19" t="s">
        <v>24</v>
      </c>
      <c r="AH3" s="19">
        <v>100</v>
      </c>
      <c r="AI3" s="19" t="s">
        <v>24</v>
      </c>
      <c r="AJ3" s="19" t="s">
        <v>37</v>
      </c>
      <c r="AK3" s="19" t="s">
        <v>51</v>
      </c>
      <c r="AL3" s="19">
        <v>2</v>
      </c>
      <c r="AM3" s="19">
        <v>0</v>
      </c>
      <c r="AN3" s="31" t="s">
        <v>100</v>
      </c>
      <c r="AO3" s="31" t="s">
        <v>103</v>
      </c>
      <c r="AP3" s="33" t="str">
        <f>VLOOKUP(CONCATENATE(AN3,AO3),Parámetros!$A$56:$B$80,2,FALSE)</f>
        <v>Alto (8)</v>
      </c>
      <c r="AQ3" s="35" t="s">
        <v>119</v>
      </c>
      <c r="AR3" s="37" t="s">
        <v>215</v>
      </c>
      <c r="AS3" s="27" t="s">
        <v>205</v>
      </c>
      <c r="AT3" s="25">
        <v>2026</v>
      </c>
      <c r="AU3" s="27" t="s">
        <v>157</v>
      </c>
      <c r="AV3" s="27" t="s">
        <v>190</v>
      </c>
      <c r="AW3" s="29" t="s">
        <v>187</v>
      </c>
      <c r="AX3" s="48" t="s">
        <v>226</v>
      </c>
      <c r="AY3" s="48" t="s">
        <v>225</v>
      </c>
    </row>
    <row r="4" spans="1:51" ht="225" customHeight="1" x14ac:dyDescent="0.25">
      <c r="A4" s="26"/>
      <c r="B4" s="40"/>
      <c r="C4" s="26"/>
      <c r="D4" s="28"/>
      <c r="E4" s="28"/>
      <c r="F4" s="28"/>
      <c r="G4" s="28"/>
      <c r="H4" s="28"/>
      <c r="I4" s="28"/>
      <c r="J4" s="42"/>
      <c r="K4" s="11">
        <f>COUNTIF('Criterios impacto 1'!H4:H22,"SI")</f>
        <v>9</v>
      </c>
      <c r="L4" s="34"/>
      <c r="M4" s="7" t="s">
        <v>110</v>
      </c>
      <c r="N4" s="7" t="s">
        <v>204</v>
      </c>
      <c r="O4" s="7" t="s">
        <v>211</v>
      </c>
      <c r="P4" s="7" t="s">
        <v>212</v>
      </c>
      <c r="Q4" s="7" t="s">
        <v>209</v>
      </c>
      <c r="R4" s="7" t="s">
        <v>210</v>
      </c>
      <c r="S4" s="7" t="s">
        <v>213</v>
      </c>
      <c r="T4" s="7" t="s">
        <v>214</v>
      </c>
      <c r="U4" s="28"/>
      <c r="V4" s="28"/>
      <c r="W4" s="20">
        <v>15</v>
      </c>
      <c r="X4" s="20">
        <v>15</v>
      </c>
      <c r="Y4" s="20">
        <v>15</v>
      </c>
      <c r="Z4" s="20">
        <v>0</v>
      </c>
      <c r="AA4" s="20">
        <v>0</v>
      </c>
      <c r="AB4" s="20">
        <v>0</v>
      </c>
      <c r="AC4" s="20">
        <v>0</v>
      </c>
      <c r="AD4" s="20">
        <f>SUM(W4:AC4)</f>
        <v>45</v>
      </c>
      <c r="AE4" s="7" t="s">
        <v>28</v>
      </c>
      <c r="AF4" s="20" t="s">
        <v>28</v>
      </c>
      <c r="AG4" s="20" t="s">
        <v>28</v>
      </c>
      <c r="AH4" s="20">
        <v>0</v>
      </c>
      <c r="AI4" s="20" t="s">
        <v>28</v>
      </c>
      <c r="AJ4" s="20" t="s">
        <v>51</v>
      </c>
      <c r="AK4" s="20" t="s">
        <v>51</v>
      </c>
      <c r="AL4" s="20">
        <v>0</v>
      </c>
      <c r="AM4" s="20">
        <v>0</v>
      </c>
      <c r="AN4" s="32"/>
      <c r="AO4" s="32"/>
      <c r="AP4" s="34"/>
      <c r="AQ4" s="36"/>
      <c r="AR4" s="38"/>
      <c r="AS4" s="28"/>
      <c r="AT4" s="26"/>
      <c r="AU4" s="28"/>
      <c r="AV4" s="28"/>
      <c r="AW4" s="30"/>
      <c r="AX4" s="49"/>
      <c r="AY4" s="48"/>
    </row>
  </sheetData>
  <mergeCells count="25">
    <mergeCell ref="V3:V4"/>
    <mergeCell ref="AX3:AX4"/>
    <mergeCell ref="AY3:AY4"/>
    <mergeCell ref="U3:U4"/>
    <mergeCell ref="A3:A4"/>
    <mergeCell ref="B3:B4"/>
    <mergeCell ref="C3:C4"/>
    <mergeCell ref="D3:D4"/>
    <mergeCell ref="E3:E4"/>
    <mergeCell ref="F3:F4"/>
    <mergeCell ref="G3:G4"/>
    <mergeCell ref="H3:H4"/>
    <mergeCell ref="I3:I4"/>
    <mergeCell ref="J3:J4"/>
    <mergeCell ref="L3:L4"/>
    <mergeCell ref="AT3:AT4"/>
    <mergeCell ref="AU3:AU4"/>
    <mergeCell ref="AV3:AV4"/>
    <mergeCell ref="AW3:AW4"/>
    <mergeCell ref="AN3:AN4"/>
    <mergeCell ref="AO3:AO4"/>
    <mergeCell ref="AP3:AP4"/>
    <mergeCell ref="AQ3:AQ4"/>
    <mergeCell ref="AR3:AR4"/>
    <mergeCell ref="AS3:AS4"/>
  </mergeCells>
  <conditionalFormatting sqref="K2:K4">
    <cfRule type="containsText" dxfId="12" priority="1" operator="containsText" text="❌">
      <formula>NOT(ISERROR(SEARCH(("❌"),(K2))))</formula>
    </cfRule>
  </conditionalFormatting>
  <conditionalFormatting sqref="L2:N3 M4:N4">
    <cfRule type="containsText" dxfId="11" priority="10" operator="containsText" text="Bajo">
      <formula>NOT(ISERROR(SEARCH("Bajo",L2)))</formula>
    </cfRule>
    <cfRule type="containsText" dxfId="10" priority="11" operator="containsText" text="Moderado">
      <formula>NOT(ISERROR(SEARCH("Moderado",L2)))</formula>
    </cfRule>
    <cfRule type="containsText" dxfId="9" priority="12" operator="containsText" text="Alto">
      <formula>NOT(ISERROR(SEARCH("Alto",L2)))</formula>
    </cfRule>
    <cfRule type="containsText" dxfId="8" priority="13" operator="containsText" text="Extremo">
      <formula>NOT(ISERROR(SEARCH("Extremo",L2)))</formula>
    </cfRule>
  </conditionalFormatting>
  <conditionalFormatting sqref="O3:O4">
    <cfRule type="containsText" dxfId="7" priority="2" operator="containsText" text="Bajo">
      <formula>NOT(ISERROR(SEARCH("Bajo",O3)))</formula>
    </cfRule>
    <cfRule type="containsText" dxfId="6" priority="3" operator="containsText" text="Moderado">
      <formula>NOT(ISERROR(SEARCH("Moderado",O3)))</formula>
    </cfRule>
    <cfRule type="containsText" dxfId="5" priority="4" operator="containsText" text="Alto">
      <formula>NOT(ISERROR(SEARCH("Alto",O3)))</formula>
    </cfRule>
    <cfRule type="containsText" dxfId="4" priority="5" operator="containsText" text="Extremo">
      <formula>NOT(ISERROR(SEARCH("Extremo",O3)))</formula>
    </cfRule>
  </conditionalFormatting>
  <conditionalFormatting sqref="AP2:AP3">
    <cfRule type="containsText" dxfId="3" priority="6" operator="containsText" text="Alto">
      <formula>NOT(ISERROR(SEARCH("Alto",AP2)))</formula>
    </cfRule>
    <cfRule type="containsText" dxfId="2" priority="7" operator="containsText" text="Moderado">
      <formula>NOT(ISERROR(SEARCH("Moderado",AP2)))</formula>
    </cfRule>
    <cfRule type="containsText" dxfId="1" priority="8" operator="containsText" text="Bajo">
      <formula>NOT(ISERROR(SEARCH("Bajo",AP2)))</formula>
    </cfRule>
    <cfRule type="containsText" dxfId="0" priority="9" operator="containsText" text="Extremo">
      <formula>NOT(ISERROR(SEARCH("Extremo",AP2)))</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B60FAA0F-9F9B-48F8-A81B-CE9AB61F9DB1}">
          <x14:formula1>
            <xm:f>Parámetros!$A$93:$A$96</xm:f>
          </x14:formula1>
          <xm:sqref>AQ2:AQ3</xm:sqref>
        </x14:dataValidation>
        <x14:dataValidation type="list" allowBlank="1" showInputMessage="1" showErrorMessage="1" xr:uid="{1609CF82-3956-41EA-9D90-656E5FC41E27}">
          <x14:formula1>
            <xm:f>Parámetros!$A$118:$A$120</xm:f>
          </x14:formula1>
          <xm:sqref>AF2</xm:sqref>
        </x14:dataValidation>
        <x14:dataValidation type="list" allowBlank="1" showInputMessage="1" showErrorMessage="1" xr:uid="{4989B859-8077-4764-BFF7-1C1A9635647E}">
          <x14:formula1>
            <xm:f>Parámetros!$A$99:$A$115</xm:f>
          </x14:formula1>
          <xm:sqref>A2:A3</xm:sqref>
        </x14:dataValidation>
        <x14:dataValidation type="list" allowBlank="1" showInputMessage="1" showErrorMessage="1" xr:uid="{29402F0A-058A-41D1-AD90-A9A50124717E}">
          <x14:formula1>
            <xm:f>Parámetros!$B$84:$B$86</xm:f>
          </x14:formula1>
          <xm:sqref>AK2</xm:sqref>
        </x14:dataValidation>
        <x14:dataValidation type="list" allowBlank="1" showInputMessage="1" showErrorMessage="1" xr:uid="{30067385-4BAB-4ECD-B35F-11DF017A18EE}">
          <x14:formula1>
            <xm:f>Parámetros!$A$84:$A$85</xm:f>
          </x14:formula1>
          <xm:sqref>AJ2</xm:sqref>
        </x14:dataValidation>
        <x14:dataValidation type="list" allowBlank="1" showInputMessage="1" showErrorMessage="1" xr:uid="{78A14C10-1039-433F-AB08-0BBB1C43BBFD}">
          <x14:formula1>
            <xm:f>Parámetros!$A$47:$A$51</xm:f>
          </x14:formula1>
          <xm:sqref>J2:J3 AO2:AO3</xm:sqref>
        </x14:dataValidation>
        <x14:dataValidation type="list" allowBlank="1" showInputMessage="1" showErrorMessage="1" xr:uid="{8B69DBB2-4296-433F-8BC9-0FFC5C62025C}">
          <x14:formula1>
            <xm:f>Parámetros!$A$40:$A$44</xm:f>
          </x14:formula1>
          <xm:sqref>I2:I3 AN2:AN3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F26" sqref="F26"/>
    </sheetView>
  </sheetViews>
  <sheetFormatPr baseColWidth="10" defaultColWidth="11.42578125" defaultRowHeight="14.25" x14ac:dyDescent="0.2"/>
  <cols>
    <col min="1" max="16384" width="11.42578125" style="8"/>
  </cols>
  <sheetData>
    <row r="1" spans="1:12" ht="18" x14ac:dyDescent="0.25">
      <c r="A1" s="44" t="s">
        <v>158</v>
      </c>
      <c r="B1" s="44"/>
      <c r="C1" s="44"/>
      <c r="D1" s="44"/>
      <c r="E1" s="44"/>
      <c r="F1" s="44"/>
      <c r="G1" s="44"/>
      <c r="H1" s="44"/>
    </row>
    <row r="2" spans="1:12" x14ac:dyDescent="0.2">
      <c r="A2" s="43" t="s">
        <v>159</v>
      </c>
      <c r="B2" s="43"/>
      <c r="C2" s="43"/>
      <c r="D2" s="43"/>
      <c r="E2" s="43"/>
      <c r="F2" s="43"/>
      <c r="G2" s="43"/>
      <c r="H2" s="9" t="s">
        <v>160</v>
      </c>
    </row>
    <row r="3" spans="1:12" x14ac:dyDescent="0.2">
      <c r="A3" s="43" t="s">
        <v>161</v>
      </c>
      <c r="B3" s="43"/>
      <c r="C3" s="43"/>
      <c r="D3" s="43"/>
      <c r="E3" s="43"/>
      <c r="F3" s="43"/>
      <c r="G3" s="43"/>
      <c r="H3" s="9" t="s">
        <v>160</v>
      </c>
    </row>
    <row r="4" spans="1:12" x14ac:dyDescent="0.2">
      <c r="A4" s="43" t="s">
        <v>162</v>
      </c>
      <c r="B4" s="43"/>
      <c r="C4" s="43"/>
      <c r="D4" s="43"/>
      <c r="E4" s="43"/>
      <c r="F4" s="43"/>
      <c r="G4" s="43"/>
      <c r="H4" s="9" t="s">
        <v>163</v>
      </c>
    </row>
    <row r="5" spans="1:12" x14ac:dyDescent="0.2">
      <c r="A5" s="43" t="s">
        <v>164</v>
      </c>
      <c r="B5" s="43"/>
      <c r="C5" s="43"/>
      <c r="D5" s="43"/>
      <c r="E5" s="43"/>
      <c r="F5" s="43"/>
      <c r="G5" s="43"/>
      <c r="H5" s="9" t="s">
        <v>163</v>
      </c>
    </row>
    <row r="6" spans="1:12" x14ac:dyDescent="0.2">
      <c r="A6" s="43" t="s">
        <v>165</v>
      </c>
      <c r="B6" s="43"/>
      <c r="C6" s="43"/>
      <c r="D6" s="43"/>
      <c r="E6" s="43"/>
      <c r="F6" s="43"/>
      <c r="G6" s="43"/>
      <c r="H6" s="9" t="s">
        <v>160</v>
      </c>
    </row>
    <row r="7" spans="1:12" x14ac:dyDescent="0.2">
      <c r="A7" s="43" t="s">
        <v>166</v>
      </c>
      <c r="B7" s="43"/>
      <c r="C7" s="43"/>
      <c r="D7" s="43"/>
      <c r="E7" s="43"/>
      <c r="F7" s="43"/>
      <c r="G7" s="43"/>
      <c r="H7" s="9" t="s">
        <v>160</v>
      </c>
    </row>
    <row r="8" spans="1:12" x14ac:dyDescent="0.2">
      <c r="A8" s="43" t="s">
        <v>167</v>
      </c>
      <c r="B8" s="43"/>
      <c r="C8" s="43"/>
      <c r="D8" s="43"/>
      <c r="E8" s="43"/>
      <c r="F8" s="43"/>
      <c r="G8" s="43"/>
      <c r="H8" s="9" t="s">
        <v>163</v>
      </c>
    </row>
    <row r="9" spans="1:12" x14ac:dyDescent="0.2">
      <c r="A9" s="43" t="s">
        <v>168</v>
      </c>
      <c r="B9" s="43"/>
      <c r="C9" s="43"/>
      <c r="D9" s="43"/>
      <c r="E9" s="43"/>
      <c r="F9" s="43"/>
      <c r="G9" s="43"/>
      <c r="H9" s="9" t="s">
        <v>163</v>
      </c>
    </row>
    <row r="10" spans="1:12" x14ac:dyDescent="0.2">
      <c r="A10" s="43" t="s">
        <v>169</v>
      </c>
      <c r="B10" s="43"/>
      <c r="C10" s="43"/>
      <c r="D10" s="43"/>
      <c r="E10" s="43"/>
      <c r="F10" s="43"/>
      <c r="G10" s="43"/>
      <c r="H10" s="9" t="s">
        <v>163</v>
      </c>
    </row>
    <row r="11" spans="1:12" x14ac:dyDescent="0.2">
      <c r="A11" s="43" t="s">
        <v>170</v>
      </c>
      <c r="B11" s="43"/>
      <c r="C11" s="43"/>
      <c r="D11" s="43"/>
      <c r="E11" s="43"/>
      <c r="F11" s="43"/>
      <c r="G11" s="43"/>
      <c r="H11" s="9" t="s">
        <v>160</v>
      </c>
    </row>
    <row r="12" spans="1:12" x14ac:dyDescent="0.2">
      <c r="A12" s="43" t="s">
        <v>171</v>
      </c>
      <c r="B12" s="43"/>
      <c r="C12" s="43"/>
      <c r="D12" s="43"/>
      <c r="E12" s="43"/>
      <c r="F12" s="43"/>
      <c r="G12" s="43"/>
      <c r="H12" s="9" t="s">
        <v>160</v>
      </c>
    </row>
    <row r="13" spans="1:12" x14ac:dyDescent="0.2">
      <c r="A13" s="43" t="s">
        <v>172</v>
      </c>
      <c r="B13" s="43"/>
      <c r="C13" s="43"/>
      <c r="D13" s="43"/>
      <c r="E13" s="43"/>
      <c r="F13" s="43"/>
      <c r="G13" s="43"/>
      <c r="H13" s="9" t="s">
        <v>160</v>
      </c>
      <c r="L13" s="8" t="s">
        <v>160</v>
      </c>
    </row>
    <row r="14" spans="1:12" x14ac:dyDescent="0.2">
      <c r="A14" s="43" t="s">
        <v>173</v>
      </c>
      <c r="B14" s="43"/>
      <c r="C14" s="43"/>
      <c r="D14" s="43"/>
      <c r="E14" s="43"/>
      <c r="F14" s="43"/>
      <c r="G14" s="43"/>
      <c r="H14" s="9" t="s">
        <v>160</v>
      </c>
      <c r="L14" s="8" t="s">
        <v>163</v>
      </c>
    </row>
    <row r="15" spans="1:12" x14ac:dyDescent="0.2">
      <c r="A15" s="43" t="s">
        <v>174</v>
      </c>
      <c r="B15" s="43"/>
      <c r="C15" s="43"/>
      <c r="D15" s="43"/>
      <c r="E15" s="43"/>
      <c r="F15" s="43"/>
      <c r="G15" s="43"/>
      <c r="H15" s="9" t="s">
        <v>160</v>
      </c>
    </row>
    <row r="16" spans="1:12" x14ac:dyDescent="0.2">
      <c r="A16" s="43" t="s">
        <v>175</v>
      </c>
      <c r="B16" s="43"/>
      <c r="C16" s="43"/>
      <c r="D16" s="43"/>
      <c r="E16" s="43"/>
      <c r="F16" s="43"/>
      <c r="G16" s="43"/>
      <c r="H16" s="9" t="s">
        <v>160</v>
      </c>
    </row>
    <row r="17" spans="1:8" x14ac:dyDescent="0.2">
      <c r="A17" s="43" t="s">
        <v>176</v>
      </c>
      <c r="B17" s="43"/>
      <c r="C17" s="43"/>
      <c r="D17" s="43"/>
      <c r="E17" s="43"/>
      <c r="F17" s="43"/>
      <c r="G17" s="43"/>
      <c r="H17" s="9" t="s">
        <v>163</v>
      </c>
    </row>
    <row r="18" spans="1:8" x14ac:dyDescent="0.2">
      <c r="A18" s="43" t="s">
        <v>177</v>
      </c>
      <c r="B18" s="43"/>
      <c r="C18" s="43"/>
      <c r="D18" s="43"/>
      <c r="E18" s="43"/>
      <c r="F18" s="43"/>
      <c r="G18" s="43"/>
      <c r="H18" s="9" t="s">
        <v>163</v>
      </c>
    </row>
    <row r="19" spans="1:8" x14ac:dyDescent="0.2">
      <c r="A19" s="43" t="s">
        <v>178</v>
      </c>
      <c r="B19" s="43"/>
      <c r="C19" s="43"/>
      <c r="D19" s="43"/>
      <c r="E19" s="43"/>
      <c r="F19" s="43"/>
      <c r="G19" s="43"/>
      <c r="H19" s="9" t="s">
        <v>160</v>
      </c>
    </row>
    <row r="20" spans="1:8" x14ac:dyDescent="0.2">
      <c r="A20" s="43" t="s">
        <v>179</v>
      </c>
      <c r="B20" s="43"/>
      <c r="C20" s="43"/>
      <c r="D20" s="43"/>
      <c r="E20" s="43"/>
      <c r="F20" s="43"/>
      <c r="G20" s="43"/>
      <c r="H20" s="9" t="s">
        <v>163</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workbookViewId="0">
      <selection activeCell="F25" sqref="F25"/>
    </sheetView>
  </sheetViews>
  <sheetFormatPr baseColWidth="10" defaultColWidth="11.42578125" defaultRowHeight="14.25" x14ac:dyDescent="0.2"/>
  <cols>
    <col min="1" max="16384" width="11.42578125" style="8"/>
  </cols>
  <sheetData>
    <row r="1" spans="1:12" ht="18" x14ac:dyDescent="0.25">
      <c r="A1" s="44" t="s">
        <v>158</v>
      </c>
      <c r="B1" s="44"/>
      <c r="C1" s="44"/>
      <c r="D1" s="44"/>
      <c r="E1" s="44"/>
      <c r="F1" s="44"/>
      <c r="G1" s="44"/>
      <c r="H1" s="44"/>
    </row>
    <row r="2" spans="1:12" x14ac:dyDescent="0.2">
      <c r="A2" s="43" t="s">
        <v>159</v>
      </c>
      <c r="B2" s="43"/>
      <c r="C2" s="43"/>
      <c r="D2" s="43"/>
      <c r="E2" s="43"/>
      <c r="F2" s="43"/>
      <c r="G2" s="43"/>
      <c r="H2" s="9" t="s">
        <v>163</v>
      </c>
    </row>
    <row r="3" spans="1:12" x14ac:dyDescent="0.2">
      <c r="A3" s="43" t="s">
        <v>161</v>
      </c>
      <c r="B3" s="43"/>
      <c r="C3" s="43"/>
      <c r="D3" s="43"/>
      <c r="E3" s="43"/>
      <c r="F3" s="43"/>
      <c r="G3" s="43"/>
      <c r="H3" s="9" t="s">
        <v>160</v>
      </c>
    </row>
    <row r="4" spans="1:12" x14ac:dyDescent="0.2">
      <c r="A4" s="43" t="s">
        <v>162</v>
      </c>
      <c r="B4" s="43"/>
      <c r="C4" s="43"/>
      <c r="D4" s="43"/>
      <c r="E4" s="43"/>
      <c r="F4" s="43"/>
      <c r="G4" s="43"/>
      <c r="H4" s="9" t="s">
        <v>163</v>
      </c>
    </row>
    <row r="5" spans="1:12" x14ac:dyDescent="0.2">
      <c r="A5" s="43" t="s">
        <v>164</v>
      </c>
      <c r="B5" s="43"/>
      <c r="C5" s="43"/>
      <c r="D5" s="43"/>
      <c r="E5" s="43"/>
      <c r="F5" s="43"/>
      <c r="G5" s="43"/>
      <c r="H5" s="9" t="s">
        <v>163</v>
      </c>
    </row>
    <row r="6" spans="1:12" x14ac:dyDescent="0.2">
      <c r="A6" s="43" t="s">
        <v>165</v>
      </c>
      <c r="B6" s="43"/>
      <c r="C6" s="43"/>
      <c r="D6" s="43"/>
      <c r="E6" s="43"/>
      <c r="F6" s="43"/>
      <c r="G6" s="43"/>
      <c r="H6" s="9" t="s">
        <v>160</v>
      </c>
    </row>
    <row r="7" spans="1:12" x14ac:dyDescent="0.2">
      <c r="A7" s="43" t="s">
        <v>166</v>
      </c>
      <c r="B7" s="43"/>
      <c r="C7" s="43"/>
      <c r="D7" s="43"/>
      <c r="E7" s="43"/>
      <c r="F7" s="43"/>
      <c r="G7" s="43"/>
      <c r="H7" s="9" t="s">
        <v>163</v>
      </c>
    </row>
    <row r="8" spans="1:12" x14ac:dyDescent="0.2">
      <c r="A8" s="43" t="s">
        <v>167</v>
      </c>
      <c r="B8" s="43"/>
      <c r="C8" s="43"/>
      <c r="D8" s="43"/>
      <c r="E8" s="43"/>
      <c r="F8" s="43"/>
      <c r="G8" s="43"/>
      <c r="H8" s="9" t="s">
        <v>160</v>
      </c>
    </row>
    <row r="9" spans="1:12" x14ac:dyDescent="0.2">
      <c r="A9" s="43" t="s">
        <v>168</v>
      </c>
      <c r="B9" s="43"/>
      <c r="C9" s="43"/>
      <c r="D9" s="43"/>
      <c r="E9" s="43"/>
      <c r="F9" s="43"/>
      <c r="G9" s="43"/>
      <c r="H9" s="9" t="s">
        <v>163</v>
      </c>
    </row>
    <row r="10" spans="1:12" x14ac:dyDescent="0.2">
      <c r="A10" s="43" t="s">
        <v>169</v>
      </c>
      <c r="B10" s="43"/>
      <c r="C10" s="43"/>
      <c r="D10" s="43"/>
      <c r="E10" s="43"/>
      <c r="F10" s="43"/>
      <c r="G10" s="43"/>
      <c r="H10" s="9" t="s">
        <v>163</v>
      </c>
    </row>
    <row r="11" spans="1:12" x14ac:dyDescent="0.2">
      <c r="A11" s="43" t="s">
        <v>170</v>
      </c>
      <c r="B11" s="43"/>
      <c r="C11" s="43"/>
      <c r="D11" s="43"/>
      <c r="E11" s="43"/>
      <c r="F11" s="43"/>
      <c r="G11" s="43"/>
      <c r="H11" s="9" t="s">
        <v>160</v>
      </c>
    </row>
    <row r="12" spans="1:12" x14ac:dyDescent="0.2">
      <c r="A12" s="43" t="s">
        <v>171</v>
      </c>
      <c r="B12" s="43"/>
      <c r="C12" s="43"/>
      <c r="D12" s="43"/>
      <c r="E12" s="43"/>
      <c r="F12" s="43"/>
      <c r="G12" s="43"/>
      <c r="H12" s="9" t="s">
        <v>160</v>
      </c>
    </row>
    <row r="13" spans="1:12" x14ac:dyDescent="0.2">
      <c r="A13" s="43" t="s">
        <v>172</v>
      </c>
      <c r="B13" s="43"/>
      <c r="C13" s="43"/>
      <c r="D13" s="43"/>
      <c r="E13" s="43"/>
      <c r="F13" s="43"/>
      <c r="G13" s="43"/>
      <c r="H13" s="9" t="s">
        <v>160</v>
      </c>
      <c r="L13" s="8" t="s">
        <v>160</v>
      </c>
    </row>
    <row r="14" spans="1:12" x14ac:dyDescent="0.2">
      <c r="A14" s="43" t="s">
        <v>173</v>
      </c>
      <c r="B14" s="43"/>
      <c r="C14" s="43"/>
      <c r="D14" s="43"/>
      <c r="E14" s="43"/>
      <c r="F14" s="43"/>
      <c r="G14" s="43"/>
      <c r="H14" s="9" t="s">
        <v>160</v>
      </c>
      <c r="L14" s="8" t="s">
        <v>163</v>
      </c>
    </row>
    <row r="15" spans="1:12" x14ac:dyDescent="0.2">
      <c r="A15" s="43" t="s">
        <v>174</v>
      </c>
      <c r="B15" s="43"/>
      <c r="C15" s="43"/>
      <c r="D15" s="43"/>
      <c r="E15" s="43"/>
      <c r="F15" s="43"/>
      <c r="G15" s="43"/>
      <c r="H15" s="9" t="s">
        <v>160</v>
      </c>
    </row>
    <row r="16" spans="1:12" x14ac:dyDescent="0.2">
      <c r="A16" s="43" t="s">
        <v>175</v>
      </c>
      <c r="B16" s="43"/>
      <c r="C16" s="43"/>
      <c r="D16" s="43"/>
      <c r="E16" s="43"/>
      <c r="F16" s="43"/>
      <c r="G16" s="43"/>
      <c r="H16" s="9" t="s">
        <v>163</v>
      </c>
    </row>
    <row r="17" spans="1:8" x14ac:dyDescent="0.2">
      <c r="A17" s="43" t="s">
        <v>176</v>
      </c>
      <c r="B17" s="43"/>
      <c r="C17" s="43"/>
      <c r="D17" s="43"/>
      <c r="E17" s="43"/>
      <c r="F17" s="43"/>
      <c r="G17" s="43"/>
      <c r="H17" s="9" t="s">
        <v>163</v>
      </c>
    </row>
    <row r="18" spans="1:8" x14ac:dyDescent="0.2">
      <c r="A18" s="43" t="s">
        <v>177</v>
      </c>
      <c r="B18" s="43"/>
      <c r="C18" s="43"/>
      <c r="D18" s="43"/>
      <c r="E18" s="43"/>
      <c r="F18" s="43"/>
      <c r="G18" s="43"/>
      <c r="H18" s="9" t="s">
        <v>163</v>
      </c>
    </row>
    <row r="19" spans="1:8" x14ac:dyDescent="0.2">
      <c r="A19" s="43" t="s">
        <v>178</v>
      </c>
      <c r="B19" s="43"/>
      <c r="C19" s="43"/>
      <c r="D19" s="43"/>
      <c r="E19" s="43"/>
      <c r="F19" s="43"/>
      <c r="G19" s="43"/>
      <c r="H19" s="9" t="s">
        <v>160</v>
      </c>
    </row>
    <row r="20" spans="1:8" x14ac:dyDescent="0.2">
      <c r="A20" s="43" t="s">
        <v>179</v>
      </c>
      <c r="B20" s="43"/>
      <c r="C20" s="43"/>
      <c r="D20" s="43"/>
      <c r="E20" s="43"/>
      <c r="F20" s="43"/>
      <c r="G20" s="43"/>
      <c r="H20" s="9" t="s">
        <v>163</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2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0"/>
  <sheetViews>
    <sheetView zoomScale="140" zoomScaleNormal="140" workbookViewId="0">
      <selection activeCell="A41" sqref="A41"/>
    </sheetView>
  </sheetViews>
  <sheetFormatPr baseColWidth="10" defaultRowHeight="15" x14ac:dyDescent="0.25"/>
  <cols>
    <col min="1" max="1" width="36.7109375" bestFit="1" customWidth="1"/>
    <col min="2" max="2" width="14.7109375" bestFit="1" customWidth="1"/>
  </cols>
  <sheetData>
    <row r="1" spans="1:2" x14ac:dyDescent="0.25">
      <c r="A1" s="2" t="s">
        <v>115</v>
      </c>
    </row>
    <row r="2" spans="1:2" x14ac:dyDescent="0.25">
      <c r="A2" t="s">
        <v>25</v>
      </c>
      <c r="B2" t="s">
        <v>24</v>
      </c>
    </row>
    <row r="3" spans="1:2" x14ac:dyDescent="0.25">
      <c r="A3" t="s">
        <v>26</v>
      </c>
      <c r="B3" t="s">
        <v>27</v>
      </c>
    </row>
    <row r="4" spans="1:2" x14ac:dyDescent="0.25">
      <c r="A4" t="s">
        <v>29</v>
      </c>
      <c r="B4" t="s">
        <v>28</v>
      </c>
    </row>
    <row r="5" spans="1:2" x14ac:dyDescent="0.25">
      <c r="A5" s="1" t="s">
        <v>30</v>
      </c>
      <c r="B5" t="s">
        <v>27</v>
      </c>
    </row>
    <row r="6" spans="1:2" x14ac:dyDescent="0.25">
      <c r="A6" t="s">
        <v>31</v>
      </c>
      <c r="B6" t="s">
        <v>27</v>
      </c>
    </row>
    <row r="7" spans="1:2" x14ac:dyDescent="0.25">
      <c r="A7" s="1" t="s">
        <v>32</v>
      </c>
      <c r="B7" t="s">
        <v>28</v>
      </c>
    </row>
    <row r="8" spans="1:2" x14ac:dyDescent="0.25">
      <c r="A8" t="s">
        <v>33</v>
      </c>
      <c r="B8" t="s">
        <v>28</v>
      </c>
    </row>
    <row r="9" spans="1:2" x14ac:dyDescent="0.25">
      <c r="A9" s="1" t="s">
        <v>34</v>
      </c>
      <c r="B9" t="s">
        <v>28</v>
      </c>
    </row>
    <row r="10" spans="1:2" x14ac:dyDescent="0.25">
      <c r="A10" t="s">
        <v>35</v>
      </c>
      <c r="B10" t="s">
        <v>28</v>
      </c>
    </row>
    <row r="12" spans="1:2" x14ac:dyDescent="0.25">
      <c r="A12" s="2" t="s">
        <v>11</v>
      </c>
    </row>
    <row r="13" spans="1:2" x14ac:dyDescent="0.25">
      <c r="A13" t="s">
        <v>38</v>
      </c>
      <c r="B13">
        <v>2</v>
      </c>
    </row>
    <row r="14" spans="1:2" x14ac:dyDescent="0.25">
      <c r="A14" t="s">
        <v>39</v>
      </c>
      <c r="B14">
        <v>2</v>
      </c>
    </row>
    <row r="15" spans="1:2" x14ac:dyDescent="0.25">
      <c r="A15" s="5" t="s">
        <v>40</v>
      </c>
      <c r="B15" s="5">
        <v>2</v>
      </c>
    </row>
    <row r="16" spans="1:2" x14ac:dyDescent="0.25">
      <c r="A16" t="s">
        <v>41</v>
      </c>
      <c r="B16">
        <v>0</v>
      </c>
    </row>
    <row r="17" spans="1:2" x14ac:dyDescent="0.25">
      <c r="A17" t="s">
        <v>42</v>
      </c>
      <c r="B17">
        <v>1</v>
      </c>
    </row>
    <row r="18" spans="1:2" x14ac:dyDescent="0.25">
      <c r="A18" t="s">
        <v>43</v>
      </c>
      <c r="B18">
        <v>1</v>
      </c>
    </row>
    <row r="19" spans="1:2" x14ac:dyDescent="0.25">
      <c r="A19" t="s">
        <v>44</v>
      </c>
      <c r="B19">
        <v>1</v>
      </c>
    </row>
    <row r="20" spans="1:2" x14ac:dyDescent="0.25">
      <c r="A20" t="s">
        <v>45</v>
      </c>
      <c r="B20">
        <v>0</v>
      </c>
    </row>
    <row r="21" spans="1:2" x14ac:dyDescent="0.25">
      <c r="A21" t="s">
        <v>46</v>
      </c>
      <c r="B21">
        <v>0</v>
      </c>
    </row>
    <row r="22" spans="1:2" x14ac:dyDescent="0.25">
      <c r="A22" t="s">
        <v>47</v>
      </c>
      <c r="B22">
        <v>0</v>
      </c>
    </row>
    <row r="23" spans="1:2" x14ac:dyDescent="0.25">
      <c r="A23" t="s">
        <v>48</v>
      </c>
      <c r="B23">
        <v>0</v>
      </c>
    </row>
    <row r="24" spans="1:2" x14ac:dyDescent="0.25">
      <c r="A24" t="s">
        <v>49</v>
      </c>
      <c r="B24">
        <v>0</v>
      </c>
    </row>
    <row r="26" spans="1:2" x14ac:dyDescent="0.25">
      <c r="A26" s="2" t="s">
        <v>50</v>
      </c>
    </row>
    <row r="27" spans="1:2" x14ac:dyDescent="0.25">
      <c r="A27" t="s">
        <v>38</v>
      </c>
      <c r="B27">
        <v>2</v>
      </c>
    </row>
    <row r="28" spans="1:2" x14ac:dyDescent="0.25">
      <c r="A28" t="s">
        <v>39</v>
      </c>
      <c r="B28">
        <v>1</v>
      </c>
    </row>
    <row r="29" spans="1:2" s="5" customFormat="1" x14ac:dyDescent="0.25">
      <c r="A29" s="5" t="s">
        <v>40</v>
      </c>
      <c r="B29" s="5">
        <v>0</v>
      </c>
    </row>
    <row r="30" spans="1:2" x14ac:dyDescent="0.25">
      <c r="A30" t="s">
        <v>41</v>
      </c>
      <c r="B30">
        <v>2</v>
      </c>
    </row>
    <row r="31" spans="1:2" x14ac:dyDescent="0.25">
      <c r="A31" t="s">
        <v>42</v>
      </c>
      <c r="B31">
        <v>1</v>
      </c>
    </row>
    <row r="32" spans="1:2" x14ac:dyDescent="0.25">
      <c r="A32" t="s">
        <v>43</v>
      </c>
      <c r="B32">
        <v>0</v>
      </c>
    </row>
    <row r="33" spans="1:2" x14ac:dyDescent="0.25">
      <c r="A33" t="s">
        <v>44</v>
      </c>
      <c r="B33">
        <v>0</v>
      </c>
    </row>
    <row r="34" spans="1:2" x14ac:dyDescent="0.25">
      <c r="A34" t="s">
        <v>45</v>
      </c>
      <c r="B34">
        <v>1</v>
      </c>
    </row>
    <row r="35" spans="1:2" x14ac:dyDescent="0.25">
      <c r="A35" t="s">
        <v>46</v>
      </c>
      <c r="B35">
        <v>0</v>
      </c>
    </row>
    <row r="36" spans="1:2" x14ac:dyDescent="0.25">
      <c r="A36" t="s">
        <v>47</v>
      </c>
      <c r="B36">
        <v>0</v>
      </c>
    </row>
    <row r="37" spans="1:2" x14ac:dyDescent="0.25">
      <c r="A37" t="s">
        <v>48</v>
      </c>
      <c r="B37">
        <v>0</v>
      </c>
    </row>
    <row r="38" spans="1:2" x14ac:dyDescent="0.25">
      <c r="A38" t="s">
        <v>49</v>
      </c>
      <c r="B38">
        <v>0</v>
      </c>
    </row>
    <row r="40" spans="1:2" x14ac:dyDescent="0.25">
      <c r="A40" t="s">
        <v>97</v>
      </c>
    </row>
    <row r="41" spans="1:2" x14ac:dyDescent="0.25">
      <c r="A41" t="s">
        <v>98</v>
      </c>
    </row>
    <row r="42" spans="1:2" x14ac:dyDescent="0.25">
      <c r="A42" t="s">
        <v>99</v>
      </c>
    </row>
    <row r="43" spans="1:2" x14ac:dyDescent="0.25">
      <c r="A43" t="s">
        <v>100</v>
      </c>
    </row>
    <row r="44" spans="1:2" x14ac:dyDescent="0.25">
      <c r="A44" t="s">
        <v>101</v>
      </c>
    </row>
    <row r="47" spans="1:2" x14ac:dyDescent="0.25">
      <c r="A47" t="s">
        <v>102</v>
      </c>
    </row>
    <row r="48" spans="1:2" x14ac:dyDescent="0.25">
      <c r="A48" t="s">
        <v>103</v>
      </c>
    </row>
    <row r="49" spans="1:2" x14ac:dyDescent="0.25">
      <c r="A49" t="s">
        <v>58</v>
      </c>
    </row>
    <row r="50" spans="1:2" x14ac:dyDescent="0.25">
      <c r="A50" t="s">
        <v>104</v>
      </c>
    </row>
    <row r="51" spans="1:2" x14ac:dyDescent="0.25">
      <c r="A51" t="s">
        <v>105</v>
      </c>
    </row>
    <row r="55" spans="1:2" x14ac:dyDescent="0.25">
      <c r="A55" s="2" t="s">
        <v>114</v>
      </c>
    </row>
    <row r="56" spans="1:2" x14ac:dyDescent="0.25">
      <c r="A56" t="s">
        <v>53</v>
      </c>
      <c r="B56" t="s">
        <v>54</v>
      </c>
    </row>
    <row r="57" spans="1:2" x14ac:dyDescent="0.25">
      <c r="A57" t="s">
        <v>55</v>
      </c>
      <c r="B57" t="s">
        <v>56</v>
      </c>
    </row>
    <row r="58" spans="1:2" x14ac:dyDescent="0.25">
      <c r="A58" t="s">
        <v>57</v>
      </c>
      <c r="B58" t="s">
        <v>58</v>
      </c>
    </row>
    <row r="59" spans="1:2" x14ac:dyDescent="0.25">
      <c r="A59" t="s">
        <v>59</v>
      </c>
      <c r="B59" t="s">
        <v>60</v>
      </c>
    </row>
    <row r="60" spans="1:2" x14ac:dyDescent="0.25">
      <c r="A60" t="s">
        <v>61</v>
      </c>
      <c r="B60" t="s">
        <v>62</v>
      </c>
    </row>
    <row r="61" spans="1:2" x14ac:dyDescent="0.25">
      <c r="A61" t="s">
        <v>63</v>
      </c>
      <c r="B61" t="s">
        <v>56</v>
      </c>
    </row>
    <row r="62" spans="1:2" x14ac:dyDescent="0.25">
      <c r="A62" t="s">
        <v>64</v>
      </c>
      <c r="B62" t="s">
        <v>65</v>
      </c>
    </row>
    <row r="63" spans="1:2" x14ac:dyDescent="0.25">
      <c r="A63" t="s">
        <v>66</v>
      </c>
      <c r="B63" t="s">
        <v>67</v>
      </c>
    </row>
    <row r="64" spans="1:2" x14ac:dyDescent="0.25">
      <c r="A64" t="s">
        <v>68</v>
      </c>
      <c r="B64" t="s">
        <v>69</v>
      </c>
    </row>
    <row r="65" spans="1:2" x14ac:dyDescent="0.25">
      <c r="A65" t="s">
        <v>70</v>
      </c>
      <c r="B65" t="s">
        <v>71</v>
      </c>
    </row>
    <row r="66" spans="1:2" x14ac:dyDescent="0.25">
      <c r="A66" t="s">
        <v>72</v>
      </c>
      <c r="B66" t="s">
        <v>73</v>
      </c>
    </row>
    <row r="67" spans="1:2" x14ac:dyDescent="0.25">
      <c r="A67" t="s">
        <v>74</v>
      </c>
      <c r="B67" t="s">
        <v>67</v>
      </c>
    </row>
    <row r="68" spans="1:2" x14ac:dyDescent="0.25">
      <c r="A68" t="s">
        <v>75</v>
      </c>
      <c r="B68" t="s">
        <v>76</v>
      </c>
    </row>
    <row r="69" spans="1:2" x14ac:dyDescent="0.25">
      <c r="A69" t="s">
        <v>77</v>
      </c>
      <c r="B69" t="s">
        <v>78</v>
      </c>
    </row>
    <row r="70" spans="1:2" x14ac:dyDescent="0.25">
      <c r="A70" t="s">
        <v>79</v>
      </c>
      <c r="B70" t="s">
        <v>80</v>
      </c>
    </row>
    <row r="71" spans="1:2" x14ac:dyDescent="0.25">
      <c r="A71" t="s">
        <v>81</v>
      </c>
      <c r="B71" t="s">
        <v>82</v>
      </c>
    </row>
    <row r="72" spans="1:2" x14ac:dyDescent="0.25">
      <c r="A72" t="s">
        <v>83</v>
      </c>
      <c r="B72" t="s">
        <v>69</v>
      </c>
    </row>
    <row r="73" spans="1:2" x14ac:dyDescent="0.25">
      <c r="A73" t="s">
        <v>84</v>
      </c>
      <c r="B73" t="s">
        <v>85</v>
      </c>
    </row>
    <row r="74" spans="1:2" x14ac:dyDescent="0.25">
      <c r="A74" t="s">
        <v>86</v>
      </c>
      <c r="B74" t="s">
        <v>87</v>
      </c>
    </row>
    <row r="75" spans="1:2" x14ac:dyDescent="0.25">
      <c r="A75" t="s">
        <v>88</v>
      </c>
      <c r="B75" t="s">
        <v>89</v>
      </c>
    </row>
    <row r="76" spans="1:2" x14ac:dyDescent="0.25">
      <c r="A76" t="s">
        <v>90</v>
      </c>
      <c r="B76" t="s">
        <v>62</v>
      </c>
    </row>
    <row r="77" spans="1:2" x14ac:dyDescent="0.25">
      <c r="A77" t="s">
        <v>91</v>
      </c>
      <c r="B77" t="s">
        <v>92</v>
      </c>
    </row>
    <row r="78" spans="1:2" x14ac:dyDescent="0.25">
      <c r="A78" t="s">
        <v>93</v>
      </c>
      <c r="B78" t="s">
        <v>80</v>
      </c>
    </row>
    <row r="79" spans="1:2" x14ac:dyDescent="0.25">
      <c r="A79" t="s">
        <v>94</v>
      </c>
      <c r="B79" t="s">
        <v>89</v>
      </c>
    </row>
    <row r="80" spans="1:2" x14ac:dyDescent="0.25">
      <c r="A80" t="s">
        <v>95</v>
      </c>
      <c r="B80" t="s">
        <v>96</v>
      </c>
    </row>
    <row r="83" spans="1:2" ht="60" x14ac:dyDescent="0.25">
      <c r="A83" s="3" t="s">
        <v>108</v>
      </c>
      <c r="B83" s="3" t="s">
        <v>116</v>
      </c>
    </row>
    <row r="84" spans="1:2" x14ac:dyDescent="0.25">
      <c r="A84" s="1" t="s">
        <v>37</v>
      </c>
      <c r="B84" t="s">
        <v>37</v>
      </c>
    </row>
    <row r="85" spans="1:2" x14ac:dyDescent="0.25">
      <c r="A85" t="s">
        <v>51</v>
      </c>
      <c r="B85" t="s">
        <v>109</v>
      </c>
    </row>
    <row r="86" spans="1:2" x14ac:dyDescent="0.25">
      <c r="B86" t="s">
        <v>51</v>
      </c>
    </row>
    <row r="88" spans="1:2" x14ac:dyDescent="0.25">
      <c r="A88" s="2" t="s">
        <v>113</v>
      </c>
    </row>
    <row r="89" spans="1:2" x14ac:dyDescent="0.25">
      <c r="A89" t="s">
        <v>110</v>
      </c>
    </row>
    <row r="90" spans="1:2" x14ac:dyDescent="0.25">
      <c r="A90" t="s">
        <v>111</v>
      </c>
    </row>
    <row r="92" spans="1:2" x14ac:dyDescent="0.25">
      <c r="A92" s="4" t="s">
        <v>117</v>
      </c>
    </row>
    <row r="93" spans="1:2" x14ac:dyDescent="0.25">
      <c r="A93" s="1" t="s">
        <v>118</v>
      </c>
    </row>
    <row r="94" spans="1:2" x14ac:dyDescent="0.25">
      <c r="A94" t="s">
        <v>119</v>
      </c>
    </row>
    <row r="95" spans="1:2" x14ac:dyDescent="0.25">
      <c r="A95" t="s">
        <v>120</v>
      </c>
    </row>
    <row r="96" spans="1:2" x14ac:dyDescent="0.25">
      <c r="A96" t="s">
        <v>121</v>
      </c>
    </row>
    <row r="98" spans="1:1" x14ac:dyDescent="0.25">
      <c r="A98" s="2" t="s">
        <v>3</v>
      </c>
    </row>
    <row r="99" spans="1:1" x14ac:dyDescent="0.25">
      <c r="A99" t="s">
        <v>122</v>
      </c>
    </row>
    <row r="100" spans="1:1" x14ac:dyDescent="0.25">
      <c r="A100" t="s">
        <v>128</v>
      </c>
    </row>
    <row r="101" spans="1:1" x14ac:dyDescent="0.25">
      <c r="A101" t="s">
        <v>123</v>
      </c>
    </row>
    <row r="102" spans="1:1" x14ac:dyDescent="0.25">
      <c r="A102" t="s">
        <v>124</v>
      </c>
    </row>
    <row r="103" spans="1:1" x14ac:dyDescent="0.25">
      <c r="A103" t="s">
        <v>125</v>
      </c>
    </row>
    <row r="104" spans="1:1" x14ac:dyDescent="0.25">
      <c r="A104" t="s">
        <v>126</v>
      </c>
    </row>
    <row r="105" spans="1:1" x14ac:dyDescent="0.25">
      <c r="A105" t="s">
        <v>127</v>
      </c>
    </row>
    <row r="106" spans="1:1" x14ac:dyDescent="0.25">
      <c r="A106" t="s">
        <v>129</v>
      </c>
    </row>
    <row r="107" spans="1:1" x14ac:dyDescent="0.25">
      <c r="A107" t="s">
        <v>130</v>
      </c>
    </row>
    <row r="108" spans="1:1" x14ac:dyDescent="0.25">
      <c r="A108" t="s">
        <v>131</v>
      </c>
    </row>
    <row r="109" spans="1:1" x14ac:dyDescent="0.25">
      <c r="A109" t="s">
        <v>132</v>
      </c>
    </row>
    <row r="110" spans="1:1" x14ac:dyDescent="0.25">
      <c r="A110" t="s">
        <v>133</v>
      </c>
    </row>
    <row r="111" spans="1:1" x14ac:dyDescent="0.25">
      <c r="A111" t="s">
        <v>134</v>
      </c>
    </row>
    <row r="112" spans="1:1" x14ac:dyDescent="0.25">
      <c r="A112" t="s">
        <v>135</v>
      </c>
    </row>
    <row r="113" spans="1:1" x14ac:dyDescent="0.25">
      <c r="A113" t="s">
        <v>136</v>
      </c>
    </row>
    <row r="114" spans="1:1" x14ac:dyDescent="0.25">
      <c r="A114" t="s">
        <v>137</v>
      </c>
    </row>
    <row r="115" spans="1:1" x14ac:dyDescent="0.25">
      <c r="A115" t="s">
        <v>138</v>
      </c>
    </row>
    <row r="117" spans="1:1" x14ac:dyDescent="0.25">
      <c r="A117" t="s">
        <v>139</v>
      </c>
    </row>
    <row r="118" spans="1:1" x14ac:dyDescent="0.25">
      <c r="A118" t="s">
        <v>24</v>
      </c>
    </row>
    <row r="119" spans="1:1" x14ac:dyDescent="0.25">
      <c r="A119" t="s">
        <v>27</v>
      </c>
    </row>
    <row r="120" spans="1:1" x14ac:dyDescent="0.25">
      <c r="A120"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Riesgos</vt:lpstr>
      <vt:lpstr>Criterios impacto 1</vt:lpstr>
      <vt:lpstr>Criterios impacto 2</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Office</cp:lastModifiedBy>
  <dcterms:created xsi:type="dcterms:W3CDTF">2019-05-14T13:58:21Z</dcterms:created>
  <dcterms:modified xsi:type="dcterms:W3CDTF">2026-04-22T19:27:31Z</dcterms:modified>
</cp:coreProperties>
</file>