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Raul Caicedo\OneDrive\Escritorio\DOCUMENTOS\EMPRESAS\2025\IDRD\MONITOREO TERCER TRIMESTRE 2025\CONTRATACION\"/>
    </mc:Choice>
  </mc:AlternateContent>
  <xr:revisionPtr revIDLastSave="0" documentId="13_ncr:1_{A0A74BA8-8750-48E7-A774-88252048D3B0}" xr6:coauthVersionLast="47" xr6:coauthVersionMax="47" xr10:uidLastSave="{00000000-0000-0000-0000-000000000000}"/>
  <bookViews>
    <workbookView xWindow="-118" yWindow="-118" windowWidth="25370" windowHeight="13667" xr2:uid="{00000000-000D-0000-FFFF-FFFF00000000}"/>
  </bookViews>
  <sheets>
    <sheet name="Matriz Riesgos" sheetId="1" r:id="rId1"/>
    <sheet name="Criterios impacto 4" sheetId="6" r:id="rId2"/>
    <sheet name="Criterios impacto 3" sheetId="3" r:id="rId3"/>
    <sheet name="Criterios impacto 2" sheetId="4" r:id="rId4"/>
    <sheet name="Criterios impacto 1" sheetId="5" r:id="rId5"/>
    <sheet name="Parámetros" sheetId="2" r:id="rId6"/>
  </sheets>
  <externalReferences>
    <externalReference r:id="rId7"/>
  </externalReferences>
  <definedNames>
    <definedName name="A_Obj1" localSheetId="4">OFFSET(#REF!,0,0,COUNTA(#REF!)-1,1)</definedName>
    <definedName name="A_Obj1" localSheetId="3">OFFSET(#REF!,0,0,COUNTA(#REF!)-1,1)</definedName>
    <definedName name="A_Obj1" localSheetId="2">OFFSET(#REF!,0,0,COUNTA(#REF!)-1,1)</definedName>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4">#REF!</definedName>
    <definedName name="Acc_1" localSheetId="3">#REF!</definedName>
    <definedName name="Acc_1" localSheetId="2">#REF!</definedName>
    <definedName name="Acc_1" localSheetId="1">#REF!</definedName>
    <definedName name="Acc_1">#REF!</definedName>
    <definedName name="Acc_2" localSheetId="4">#REF!</definedName>
    <definedName name="Acc_2" localSheetId="3">#REF!</definedName>
    <definedName name="Acc_2" localSheetId="2">#REF!</definedName>
    <definedName name="Acc_2" localSheetId="1">#REF!</definedName>
    <definedName name="Acc_2">#REF!</definedName>
    <definedName name="Acc_3" localSheetId="4">#REF!</definedName>
    <definedName name="Acc_3" localSheetId="3">#REF!</definedName>
    <definedName name="Acc_3" localSheetId="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_xlnm.Print_Area" localSheetId="0">'Matriz Riesgos'!$B$4:$AU$10</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4">OFFSET(#REF!,0,0,COUNTA(#REF!)-1,1)</definedName>
    <definedName name="jom" localSheetId="3">OFFSET(#REF!,0,0,COUNTA(#REF!)-1,1)</definedName>
    <definedName name="jom" localSheetId="2">OFFSET(#REF!,0,0,COUNTA(#REF!)-1,1)</definedName>
    <definedName name="jom" localSheetId="1">OFFSET(#REF!,0,0,COUNTA(#REF!)-1,1)</definedName>
    <definedName name="jom">OFFSET(#REF!,0,0,COUNTA(#REF!)-1,1)</definedName>
    <definedName name="LISTA_CENTROS_REGIONALES" localSheetId="4">#REF!</definedName>
    <definedName name="LISTA_CENTROS_REGIONALES" localSheetId="3">#REF!</definedName>
    <definedName name="LISTA_CENTROS_REGIONALES" localSheetId="2">#REF!</definedName>
    <definedName name="LISTA_CENTROS_REGIONALES" localSheetId="1">#REF!</definedName>
    <definedName name="LISTA_CENTROS_REGIONALES">#REF!</definedName>
    <definedName name="LISTA_REGIONALES" localSheetId="4">#REF!</definedName>
    <definedName name="LISTA_REGIONALES" localSheetId="3">#REF!</definedName>
    <definedName name="LISTA_REGIONALES" localSheetId="2">#REF!</definedName>
    <definedName name="LISTA_REGIONALES" localSheetId="1">#REF!</definedName>
    <definedName name="LISTA_REGIONALES">#REF!</definedName>
    <definedName name="LISTADESPLEGAR_CENTRO" localSheetId="4">#REF!</definedName>
    <definedName name="LISTADESPLEGAR_CENTRO" localSheetId="3">#REF!</definedName>
    <definedName name="LISTADESPLEGAR_CENTRO" localSheetId="2">#REF!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4">OFFSET(#REF!,0,0,COUNTA(#REF!)-1,1)</definedName>
    <definedName name="Objetivos" localSheetId="3">OFFSET(#REF!,0,0,COUNTA(#REF!)-1,1)</definedName>
    <definedName name="Objetivos" localSheetId="2">OFFSET(#REF!,0,0,COUNTA(#REF!)-1,1)</definedName>
    <definedName name="Objetivos" localSheetId="1">OFFSET(#REF!,0,0,COUNTA(#REF!)-1,1)</definedName>
    <definedName name="Objetivos">OFFSET(#REF!,0,0,COUNTA(#REF!)-1,1)</definedName>
    <definedName name="PUTUMAYOL" localSheetId="4">#REF!</definedName>
    <definedName name="PUTUMAYOL" localSheetId="3">#REF!</definedName>
    <definedName name="PUTUMAYOL" localSheetId="2">#REF!</definedName>
    <definedName name="PUTUMAYOL" localSheetId="1">#REF!</definedName>
    <definedName name="PUTUMAYOL">#REF!</definedName>
    <definedName name="QUINDIOL" localSheetId="4">#REF!</definedName>
    <definedName name="QUINDIOL" localSheetId="3">#REF!</definedName>
    <definedName name="QUINDIOL" localSheetId="2">#REF!</definedName>
    <definedName name="QUINDIOL" localSheetId="1">#REF!</definedName>
    <definedName name="QUINDIOL">#REF!</definedName>
    <definedName name="REGIONAL" localSheetId="4">#REF!</definedName>
    <definedName name="REGIONAL" localSheetId="3">#REF!</definedName>
    <definedName name="REGIONAL" localSheetId="2">#REF!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4">#REF!</definedName>
    <definedName name="SUCREL" localSheetId="3">#REF!</definedName>
    <definedName name="SUCREL" localSheetId="2">#REF!</definedName>
    <definedName name="SUCREL" localSheetId="1">#REF!</definedName>
    <definedName name="SUCREL">#REF!</definedName>
    <definedName name="TOLIMAL" localSheetId="4">#REF!</definedName>
    <definedName name="TOLIMAL" localSheetId="3">#REF!</definedName>
    <definedName name="TOLIMAL" localSheetId="2">#REF!</definedName>
    <definedName name="TOLIMAL" localSheetId="1">#REF!</definedName>
    <definedName name="TOLIMAL">#REF!</definedName>
    <definedName name="VALLE" localSheetId="4">#REF!</definedName>
    <definedName name="VALLE" localSheetId="3">#REF!</definedName>
    <definedName name="VALLE" localSheetId="2">#REF!</definedName>
    <definedName name="VALLE" localSheetId="1">#REF!</definedName>
    <definedName name="VALLE">#REF!</definedName>
    <definedName name="VALLEL">#REF!</definedName>
    <definedName name="VAUPESL">#REF!</definedName>
    <definedName name="VICHAD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1" l="1"/>
  <c r="K8" i="1" s="1"/>
  <c r="L9" i="1"/>
  <c r="K9" i="1" s="1"/>
  <c r="L6" i="1"/>
  <c r="K6" i="1" s="1"/>
  <c r="L5" i="1"/>
  <c r="K5" i="1" s="1"/>
  <c r="AE7" i="1"/>
  <c r="M9" i="1" l="1"/>
  <c r="AQ8" i="1"/>
  <c r="M8" i="1"/>
  <c r="AQ6" i="1"/>
  <c r="M6" i="1"/>
  <c r="AQ9" i="1" l="1"/>
  <c r="M5" i="1" l="1"/>
  <c r="AE5" i="1"/>
  <c r="AF5" i="1" s="1"/>
  <c r="AQ5" i="1"/>
  <c r="AE6" i="1"/>
  <c r="AF6" i="1" s="1"/>
  <c r="AE8" i="1"/>
  <c r="AF8" i="1" s="1"/>
  <c r="AE9" i="1"/>
  <c r="AF9" i="1" s="1"/>
  <c r="AE10" i="1"/>
  <c r="AF10" i="1" s="1"/>
  <c r="AH9" i="1" l="1"/>
  <c r="AI9" i="1" s="1"/>
  <c r="AH8" i="1"/>
  <c r="AI8" i="1" s="1"/>
  <c r="AJ8" i="1" s="1"/>
  <c r="AH5" i="1"/>
  <c r="AI5" i="1" s="1"/>
  <c r="AJ5" i="1" s="1"/>
  <c r="AH10" i="1"/>
  <c r="AI10" i="1" s="1"/>
  <c r="AH6" i="1"/>
  <c r="AI6" i="1" s="1"/>
  <c r="AJ6" i="1" s="1"/>
  <c r="AJ9" i="1" l="1"/>
  <c r="AN8" i="1"/>
  <c r="AN5" i="1"/>
  <c r="AM5" i="1"/>
</calcChain>
</file>

<file path=xl/sharedStrings.xml><?xml version="1.0" encoding="utf-8"?>
<sst xmlns="http://schemas.openxmlformats.org/spreadsheetml/2006/main" count="515" uniqueCount="256">
  <si>
    <t>Criterios para calificar el impacto en riesgos de corrupción</t>
  </si>
  <si>
    <t>1. ¿Afecta al grupo de funcionarios del proceso?</t>
  </si>
  <si>
    <t>NO</t>
  </si>
  <si>
    <t xml:space="preserve">2. ¿Afecta el cumplimiento de metas y objetivos de la dependencia? </t>
  </si>
  <si>
    <t>SI</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</si>
  <si>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</si>
  <si>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</si>
  <si>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</si>
  <si>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</si>
  <si>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</si>
  <si>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</si>
  <si>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</si>
  <si>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</si>
  <si>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</si>
  <si>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</si>
  <si>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</si>
  <si>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</si>
  <si>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</si>
  <si>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</si>
  <si>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</si>
  <si>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</si>
  <si>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</si>
  <si>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 xml:space="preserve">PROCESO </t>
  </si>
  <si>
    <t>INTERNO</t>
  </si>
  <si>
    <t>EXTERNO</t>
  </si>
  <si>
    <t>TIPO</t>
  </si>
  <si>
    <t>ORIGEN</t>
  </si>
  <si>
    <t>PROBABILIDAD
5:  Casi seguro
4: Probable
3: Posible
2: Improbable
1: Raro</t>
  </si>
  <si>
    <t>IMPACTO
Ver pestaña "Criterios de impacto"
5: Catastrófico
4: Mayor
3: Moderado</t>
  </si>
  <si>
    <t>Observación de criterio</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</si>
  <si>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</si>
  <si>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</si>
  <si>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</si>
  <si>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</si>
  <si>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</si>
  <si>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EVIDENCIA DE LA EJECUCIÓN DEL CONTROL
(El control debe dejar evidencia de su ejecución. Esta evidencia ayuda a que se pueda revisar la misma información por parte de un tercero y llegue a la misma conclusión de quien ejecutó el control)</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</si>
  <si>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</si>
  <si>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</si>
  <si>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</si>
  <si>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</si>
  <si>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</si>
  <si>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</si>
  <si>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</si>
  <si>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</si>
  <si>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</si>
  <si>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</si>
  <si>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</si>
  <si>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</si>
  <si>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</si>
  <si>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</si>
  <si>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Directamente o Indirectamente</t>
  </si>
  <si>
    <t>NÚMERO DE COLUMNAS QUE SE DESPLAZA EN EL EJE DE PROBABILIDAD</t>
  </si>
  <si>
    <t>NÚMERO DE COLUMNAS QUE SE DESPLAZA EN EL EJE DE IMPACTO</t>
  </si>
  <si>
    <t>PROBABILIDAD
5: Casi seguro
4: Probable
3: Posible 
2: Improbable 
1: Raro</t>
  </si>
  <si>
    <t>IMPACTO
5: Catastrófico
4: Mayor
3: Moderado
2: Menor
1: Insignificante</t>
  </si>
  <si>
    <t>NIVEL DE RIESGO RESIDUAL</t>
  </si>
  <si>
    <t>RESPUESTAS AL RIESGO</t>
  </si>
  <si>
    <t>Acciones asociadas al control</t>
  </si>
  <si>
    <t>RESPONSABLE</t>
  </si>
  <si>
    <t>FECHA LÍMITE PARA EL CUMPLIMIENTO DE LA ACCIÓN</t>
  </si>
  <si>
    <t>INDICADOR</t>
  </si>
  <si>
    <t>RECURSOS 
Económico, Humano y/o Logístico</t>
  </si>
  <si>
    <t>PLAN DE CONTINGENCIA - POR CADA RIESGO</t>
  </si>
  <si>
    <t>Adquisición de Bienes y Servicios</t>
  </si>
  <si>
    <t>Desempeño de los procesos: Capacidad humana, técnica y financiera de los procesos para lograr el cumplimiento de sus objetivos.</t>
  </si>
  <si>
    <t>N/A</t>
  </si>
  <si>
    <t>Corrupción</t>
  </si>
  <si>
    <t>Análisis de contexto de índole táctico</t>
  </si>
  <si>
    <t>Deficiencia en la estructuración de requisitos del bien, obra  o servicio a contratar</t>
  </si>
  <si>
    <t>Investigaciones disciplinarias, fiscales y penales.
Pérdida de imagen o reputación institucional.</t>
  </si>
  <si>
    <t>Posible (3)</t>
  </si>
  <si>
    <t>Preventivo</t>
  </si>
  <si>
    <t>Subdirector de Contratación</t>
  </si>
  <si>
    <t xml:space="preserve">
Abogado asignado por la Subdirección de Contratación
</t>
  </si>
  <si>
    <t>Por cada proceso</t>
  </si>
  <si>
    <t>Verificar que los requisitos de todos los componentes del proceso de selección  estén establecidos acorde a la necesidades a contratar.</t>
  </si>
  <si>
    <t xml:space="preserve">
Revisión de la ficha técnica y anexos técnicos previo a la cotización
Revisión de los estudios previos y anexos técnicos para la adquisición de bienes y servicios
Análisis del comité de contratación
</t>
  </si>
  <si>
    <t>Solicitar ajuste de los requisitos al área responsable del proceso</t>
  </si>
  <si>
    <t xml:space="preserve">Correos electrónicos - memorandos
Actas de reunión </t>
  </si>
  <si>
    <t>Fuerte</t>
  </si>
  <si>
    <t>Directamente</t>
  </si>
  <si>
    <t>No Disminuye</t>
  </si>
  <si>
    <t>Improbable (2)</t>
  </si>
  <si>
    <t>Mayor (4)</t>
  </si>
  <si>
    <t>Reducir</t>
  </si>
  <si>
    <t>Tomar acciones frente a los resultados del  seguimiento aleatorio al 10% de todos los procesos de selección adelantados  en el semestre para verificar el grado de cumplimiento de los requisitos en los procesos de contratación</t>
  </si>
  <si>
    <t>Números de casos donde se elaboren estudios y documentos previos que omitan requisitos o que establezcan requisitos desproporcionados en los componentes jurídicos y/o financieros y/o técnicos específicos que den como resultado el direccionamiento de la adjudicación de un contrato a un oferente en particular 
Meta: 0
Frecuencia: Semestral</t>
  </si>
  <si>
    <t>Recurso humano: Funcionarios  y personal contratista de la Subdirección de Contratación  financiado por el proyecto  de inversión de la SAF</t>
  </si>
  <si>
    <t>Realizar las acciones legales y administrativas a que haya lugar, las cuales dependen de la etapa contractual donde se encuentre el proceso</t>
  </si>
  <si>
    <t xml:space="preserve">Direccionamiento del profesional para adjudicar el proceso 
(posible conflicto de intereses) </t>
  </si>
  <si>
    <t>Probable (4)</t>
  </si>
  <si>
    <t>Comité evaluador</t>
  </si>
  <si>
    <t xml:space="preserve">Subdirector de Contratación
</t>
  </si>
  <si>
    <t>Cada integrante del comité evaluador, diligencia el formato de evaluación, técnica, jurídica o económica de acuerdo a su competencia.</t>
  </si>
  <si>
    <t>Realizar el ajuste en el documento de evaluación.</t>
  </si>
  <si>
    <t>Evaluación, técnica, jurídica y económica de  cada proceso</t>
  </si>
  <si>
    <t xml:space="preserve">
Tomar acciones frente a los resultados del  seguimiento aleatorio al 15% de todos los procesos de convocatoria pública adelantados en el semestre para verificar que contengan los formatos de evaluación</t>
  </si>
  <si>
    <t>Número de casos donde se presenten errores graves en la evaluación que incidan en favorecer a un oferente en particular, por omisión o extralimitación de requisitos evaluados 
Frecuencia: Semestral
Meta: 0</t>
  </si>
  <si>
    <t xml:space="preserve">Recurso humano: Comité evaluador </t>
  </si>
  <si>
    <t xml:space="preserve">Preventivo </t>
  </si>
  <si>
    <t xml:space="preserve">Ordenador del gasto </t>
  </si>
  <si>
    <t xml:space="preserve">Abogado asignado por la Subdirección de Contratación </t>
  </si>
  <si>
    <t>Revisar la existencia   del memorando "Designación comité evaluador"</t>
  </si>
  <si>
    <t xml:space="preserve">Verificar que el  memorando  "Designación  comité evaluador",   haga parte de los documentos del proceso </t>
  </si>
  <si>
    <t xml:space="preserve">Solicitar al ordenador del gasto la remisión del memorando  "Designación  comité evaluador" para la incorporación en  los documentos del proceso </t>
  </si>
  <si>
    <t xml:space="preserve">Lista de verificación de documentación contractual </t>
  </si>
  <si>
    <t xml:space="preserve">Fuerte </t>
  </si>
  <si>
    <t>Deficiente seguimiento a la gestión contractual por parte del supervisor</t>
  </si>
  <si>
    <t>Validar que la solicitud de adición esté debidamente justificada</t>
  </si>
  <si>
    <t>No se tramitan las solicitudes de adición</t>
  </si>
  <si>
    <t>Correo electrónico - devolviendo la solicitud de adición</t>
  </si>
  <si>
    <t>Realizar el seguimiento aleatorio al 10% de todas las solicitudes de adición y prorroga de contratos, con el fin de verificar la debida justificación del tramite solicitado.</t>
  </si>
  <si>
    <t xml:space="preserve">Recurso humano: Funcionarios  y personal contratista de la Subdirección de Contratación  financiado por el proyecto  de inversión de la SAF  </t>
  </si>
  <si>
    <t>Casi Seguro (5)</t>
  </si>
  <si>
    <t>Supervisor
Interventor
Ordenador del Gasto</t>
  </si>
  <si>
    <t>Mensual</t>
  </si>
  <si>
    <t>Revisar que se están cumpliendo con las obligaciones contractuales.</t>
  </si>
  <si>
    <t>Mediante el informe de actividades y supervisión se debe evidenciar el avance de la ejecución del contrato.</t>
  </si>
  <si>
    <t>Solicitar ajuste del informe presentado.</t>
  </si>
  <si>
    <t>Informes de supervisión
Informes de interventoría</t>
  </si>
  <si>
    <t>Tomar acciones frente a los resultados del  seguimiento aleatorio al 10% de los contratos de prestación de servicios suscritos en el semestre, para verificar que se encuentran debidamente publicados los informes de actividades respectivos</t>
  </si>
  <si>
    <t>Número de contratos que no tienen debidamente publicados los informes de actividades y supervisión en SECOP
Frecuencia: Semestral
Meta: 0</t>
  </si>
  <si>
    <t>Para cada proceso que aplique</t>
  </si>
  <si>
    <t>Revisar que el contenido del acta de liquidación sea coherente   con los soportes adjuntos y con la información publicada en SECOP</t>
  </si>
  <si>
    <t>Solicitar el ajuste del acta de liquidación,  allegar los soportes faltantes o ajustar los mismos según corresponda</t>
  </si>
  <si>
    <t>Acta de liquidación de contratos</t>
  </si>
  <si>
    <t>Número de liquidaciones que no cumplen con lo establecido en el procedimiento
Frecuencia: Semestral
Meta: 0</t>
  </si>
  <si>
    <t>SOLIDEZ INDIVIDUAL</t>
  </si>
  <si>
    <t>FuerteFuerte</t>
  </si>
  <si>
    <t>FuerteModerado</t>
  </si>
  <si>
    <t>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</si>
  <si>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</si>
  <si>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</si>
  <si>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</si>
  <si>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</si>
  <si>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</si>
  <si>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</si>
  <si>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</si>
  <si>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</si>
  <si>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</si>
  <si>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</si>
  <si>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</si>
  <si>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</si>
  <si>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</si>
  <si>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</si>
  <si>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</si>
  <si>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</si>
  <si>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</si>
  <si>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</si>
  <si>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</si>
  <si>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</si>
  <si>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Raro (1)</t>
  </si>
  <si>
    <t>Catastrófico (5)</t>
  </si>
  <si>
    <t>Moderado (3)</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</si>
  <si>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</si>
  <si>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</si>
  <si>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</si>
  <si>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</si>
  <si>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</si>
  <si>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</si>
  <si>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</si>
  <si>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</si>
  <si>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</si>
  <si>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</si>
  <si>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</si>
  <si>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</si>
  <si>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</si>
  <si>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</si>
  <si>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</si>
  <si>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</si>
  <si>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</si>
  <si>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</si>
  <si>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</si>
  <si>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</si>
  <si>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</si>
  <si>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</si>
  <si>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</si>
  <si>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</si>
  <si>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</si>
  <si>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</si>
  <si>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</si>
  <si>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</si>
  <si>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</si>
  <si>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</si>
  <si>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</si>
  <si>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</si>
  <si>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</si>
  <si>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</si>
  <si>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</si>
  <si>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</si>
  <si>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</si>
  <si>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</si>
  <si>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</si>
  <si>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</si>
  <si>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</si>
  <si>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</si>
  <si>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</si>
  <si>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</si>
  <si>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</si>
  <si>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</si>
  <si>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</si>
  <si>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</si>
  <si>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</si>
  <si>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Detectivo</t>
  </si>
  <si>
    <t>Evitar</t>
  </si>
  <si>
    <t>Compartir</t>
  </si>
  <si>
    <t>Aceptar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</si>
  <si>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</si>
  <si>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</si>
  <si>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</si>
  <si>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</si>
  <si>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</si>
  <si>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</si>
  <si>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</si>
  <si>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</si>
  <si>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de Recursos Físicos</t>
  </si>
  <si>
    <t>Gestión Jurídica</t>
  </si>
  <si>
    <t>Gestión de Tecnología de la Información y las Comunicaciones</t>
  </si>
  <si>
    <t>Gestión Financiera</t>
  </si>
  <si>
    <t>Gestión Documental</t>
  </si>
  <si>
    <t>Servicio a la Ciudadanía</t>
  </si>
  <si>
    <t>Gestión de Asuntos Locales</t>
  </si>
  <si>
    <t>Control, Evaluación y Seguimiento</t>
  </si>
  <si>
    <t>Control Disciplinario</t>
  </si>
  <si>
    <t>EJECUCIÓN DEL CONTROL</t>
  </si>
  <si>
    <t xml:space="preserve">DEBIDO A
(Causa(s))
</t>
  </si>
  <si>
    <t xml:space="preserve">PUEDE SUCEDER QUE
(Riesgo)
</t>
  </si>
  <si>
    <t xml:space="preserve">QUE PODRÍA OCASIONAR (Consecuencia(s))
</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</si>
  <si>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</si>
  <si>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</si>
  <si>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</si>
  <si>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Errores graves en la evaluación que incidan en el beneficio  de un privado o de un tercero  por omisión, uso del poder  o extralimitación de requisitos evaluados desviando la gestión de lo público</t>
  </si>
  <si>
    <t>Uso del poder para aprobación de adiciones y prorrogas, que no se requieren para la ejecución del contrato, para beneficio privado o de un tercero desviando la gestión de lo público</t>
  </si>
  <si>
    <t>Uso del poder para aprobar informes que acrediten el recibo a satisfacción de bienes, obras y/o servicios que realmente nunca han sido entregados o recibidos por la entidad, con el propósito de autorizar los pagos acordados en el contrato o proceder a su correspondiente liquidación, 
para beneficio privado o de un tercero ( contratista) desviando la gestión de lo público</t>
  </si>
  <si>
    <t>FECHA DE ACTUALIZACIÓN:  Enero 2025</t>
  </si>
  <si>
    <t>REVISIÓN DE CONTROLES</t>
  </si>
  <si>
    <t>EVIDENCIAS</t>
  </si>
  <si>
    <t>CONCLUSIÓN</t>
  </si>
  <si>
    <t>CONCLUSIONES DE EFICACIA</t>
  </si>
  <si>
    <t>RESULTADOS</t>
  </si>
  <si>
    <t>¿SE MATERIALIZA EL RIESGO?</t>
  </si>
  <si>
    <t>No</t>
  </si>
  <si>
    <t>EVALUACION TÉCNICA
EVALUACIÓN FINANCIERA
EVALUACIÓN JURÍDICA</t>
  </si>
  <si>
    <t>1. Los controles se están implementando.
2. El indicador cumple la meta</t>
  </si>
  <si>
    <t>Se revisa el siguiente proceso, el cual incluye la revisión del componente jurídico con el proceso de selección  estén establecidos acorde a la necesidades a contratar. Así mismo, el correo electrónico, con observaciones que dieron lugar del proceso  IDRD-SAF-MC-030-2025. Esta información soportan la ejecución del control: 
EVALUACIÓN JURÍDICA DEFINITIVA MÍNIMA CUANTÍA IDRD-SAF-MC-030-2025 CUYO OBJETO ES “SUMINISTRAR BAJO EL SISTEMA DE PRECIOS UNITARIOS FIJOS, INSUMOS DE IMPRESION Y DE ELEMENTOS DE PAPELERIA Y UTILES DE OFICINA PARA LA GESTION ADMINISTRATIVA DEL IDRD.”
 INSTITUTO DISTRITAL DE RECREACIÓN Y DEPORTE IDRD-SAF-MC-030-2025 EVALUACIÓN ECONÓMICA
PROCESO MÍNIMA CUANTÍA IDRD-SAF-MC-030-2025- OBJETO:  “SUMINISTRAR BAJO EL SISTEMA DE PRECIOS UNITARIOS FIJOS, INSUMOS DE IMPRESION Y DE ELEMENTOS DE PAPELERIA Y UTILES DE OFICINA PARA LA GESTION ADMINISTRATIVA DEL IDRD.”.
ORFEO:  Fecha: 01 de agosto de 2025- PARA: MARGARITA TRIVIÑO OTÁLORA - Técnico Operativo Código 314 - Grado 07- GUSTAVO JOSÉ HERAZO LÓPEZ. Auxiliar Administrativo Código 407 - Grado- 01- Del Comité Evaluador Técnico. LIDA MARCELA VERA UMAÑA - Contratista Del Comité Evaluador Jurídico.
RODRIGO ALFONSO ALVAREZ TORRES - Contratista Del Comité Evaluador Económico. DE: JUAN CARLOS RODRIGUEZ WALTERO. Subdirector Administrativo y Financiero. ASUNTO: Designación Comité Evaluador MÍNIMA CUANTÍA - IDRD-SAF-MC-030-2025</t>
  </si>
  <si>
    <t>ORFEOS
ACTA DE LIQUIDACION
INFORME DE SUPERVISION</t>
  </si>
  <si>
    <t>Comparando que los soportes del contrato estén completos y acordes con lo descrito en el acta de liquidación</t>
  </si>
  <si>
    <t>Efectuar una revisión a 10 liquidaciones que se estén adelantando en el semestre ,  a fin de verificar que se este dando cumplimiento con lo establecido en el procedimiento de liquidación de contratos</t>
  </si>
  <si>
    <t xml:space="preserve"> Uso del poder  en la  elaboración de estudios y documentos previos que omitan requisitos o que establezcan requisitos desproporcionados en los componentes jurídicos y/o financieros y/o técnicos específicos que den como resultado el direccionamiento de la adjudicación de un contrato a un oferente en particular  para beneficio privado o de un tercero desviando la gestión de lo público </t>
  </si>
  <si>
    <r>
      <t xml:space="preserve">Se revisa el siguiente proceso, el cual incluye la revisión del componente jurídico con el proceso de selección  estén establecidos acorde a la necesidades a contratar. Así mismo, el correo electrónico, con observaciones que dieron lugar del proceso IDRD-SAF-MC-030-2025. Esta información soportan la ejecución del control: 
EVALUACIÓN JURÍDICA DEFINITIVA MÍNIMA CUANTÍA IDRD-SAF-MC-030-2025 CUYO OBJETO ES “SUMINISTRAR BAJO EL SISTEMA DE PRECIOS UNITARIOS FIJOS, INSUMOS DE IMPRESION Y DE ELEMENTOS DE PAPELERIA Y UTILES DE OFICINA PARA LA GESTION ADMINISTRATIVA DEL IDRD.”
INSTITUTO DISTRITAL DE RECREACIÓN Y DEPORTE- IDRD-SAF-MC-030-2025- EVALUACIÓN ECONÓMICA
PROCESO MÍNIMA CUANTÍA IDRD-SAF-MC-030-2025- EVALUACIÓN TÉCN ICA: OBJETO: “SUMINISTRAR BAJO EL SISTEMA DE PRECIOS UNITARIOS FIJOS, INSUMOS DE IMPRESION Y DE ELEMENTOS DE PAPELERIA Y UTILES DE OFICINA PARA LA GESTION ADMINISTRATIVA DEL IDRD.”
Comentarios proceso de Papelería mínima 25 de 2025
</t>
    </r>
    <r>
      <rPr>
        <b/>
        <sz val="12"/>
        <rFont val="Arial"/>
        <family val="2"/>
      </rPr>
      <t xml:space="preserve">
</t>
    </r>
  </si>
  <si>
    <t xml:space="preserve">Revisar que los ítems objeto de evaluación cumplan con los requisitos establecidos en el pliego </t>
  </si>
  <si>
    <t>Investigaciones disciplinarias, fiscales y penales.
Detrimento patrimonial.
Incumplimiento de metas de los proyectos de inversión.</t>
  </si>
  <si>
    <t>Se verifica que la documentación de la solicitud este completa, y que la justificación sea coherente con los soportes técnicos adjuntados.</t>
  </si>
  <si>
    <t>Número de solicitudes de adición y prorroga que no cumplen con la adecuada justificación técnica,  de conformidad con la ejecución del contrato
Frecuencia: Semestral
Meta: 0</t>
  </si>
  <si>
    <t>Recibir bienes, obras y/o servicios que no satisfacen las necesidades de la entidad.
Investigaciones disciplinarias, fiscales y penales.
Detrimento patrimonial.
Pérdida de imagen o reputación institucional.</t>
  </si>
  <si>
    <t>Orfeo: Bogotá D.C. 19-08-2025- PARA:DANIELA BARRERA PEDRAZA- Subdirectora de Contratación- DE: Área de Administración de Escenarios.
ASUNTO: Remisión de documentos pago liquidación contrato No. 3097 de 2023 mantenimiento de equipos de piscinas. Expediente virtual 2023800701603455E.
Con el fin de que reposen los documentos originales en la carpeta del contrato de prestación de servicios No. 3097 de 2023, cuyo objeto es “CONTRATAR EL MANTENIMIENTO DE EQUIPOS DE PISCINAS ADMINISTRADAS POR EL IDRD” celebrado con Profesionales Ambientales SAS, se anexan los siguientes documentos:-Orden de pago individual liquidación. -Acta de recibo final y de liquidación. -Certificación de cumplimiento individual liquidación. -Factura No. PAC1646 yND28. -Certificaciones parafiscales.
ACTA DE LIQUIDACIÓN BILATERAL DEL CONTRATO DE PRESTACIÓN DE SERVICIOS No IDRD-CTO-3097-2023 SUSCRITO ENTRE EL INSTITUTO DISTRITAL DE RECREACIÓN Y DEPORTE – IDRD Y PROFESIONALES AMBIENTALES DE COLOMBIA S.A.S.
INFORME DE ACTIVIDADES Y CONCEPTO DEL SUPERVISOR DEL CONTRATO DEL IDRDI. INFORME 6: IDRD-STC-CPS-0682-2025. EXPEDIENTE: 20258007170017E:; 31 AGOSTO 2025
INFORME DE ACTIVIDADES Y CONCEPTO DEL SUPERVISOR DEL CONTRATO DEL IDRDI. INFORME 6: IDRD-STC-CPS-0682-2025. EXPEDIENTE: 20258007170017E: 31 JULIO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</si>
</sst>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sz val="10"/>
      <name val="Mangal"/>
      <family val="2"/>
    </font>
    <font>
      <sz val="11"/>
      <color indexed="8"/>
      <name val="Calibri"/>
      <family val="2"/>
      <charset val="1"/>
    </font>
    <font>
      <sz val="10"/>
      <name val="Arial"/>
      <family val="2"/>
    </font>
    <font>
      <b/>
      <sz val="10"/>
      <name val="Calibri"/>
      <family val="2"/>
      <scheme val="minor"/>
    </font>
    <font>
      <b/>
      <sz val="10"/>
      <name val="Arial"/>
      <family val="2"/>
    </font>
    <font>
      <sz val="10"/>
      <color theme="1"/>
      <name val="Calibri"/>
      <family val="2"/>
      <scheme val="minor"/>
    </font>
    <font>
      <sz val="11"/>
      <color theme="1"/>
      <name val="Arial"/>
      <family val="2"/>
    </font>
    <font>
      <b/>
      <sz val="14"/>
      <color theme="1"/>
      <name val="Arial"/>
      <family val="2"/>
    </font>
    <font>
      <sz val="10"/>
      <color theme="1"/>
      <name val="Arial"/>
      <family val="2"/>
    </font>
    <font>
      <b/>
      <sz val="11"/>
      <color theme="1"/>
      <name val="Arial"/>
      <family val="2"/>
    </font>
    <font>
      <sz val="11"/>
      <name val="Calibri"/>
      <family val="2"/>
    </font>
    <font>
      <b/>
      <sz val="10"/>
      <name val="Calibri"/>
      <family val="2"/>
    </font>
    <font>
      <b/>
      <sz val="8"/>
      <name val="Calibri"/>
      <family val="2"/>
    </font>
    <font>
      <b/>
      <sz val="20"/>
      <name val="Calibri"/>
      <family val="2"/>
      <scheme val="minor"/>
    </font>
    <font>
      <b/>
      <sz val="10"/>
      <color theme="1"/>
      <name val="Arial"/>
      <family val="2"/>
    </font>
    <font>
      <sz val="12"/>
      <name val="Arial"/>
      <family val="2"/>
    </font>
    <font>
      <b/>
      <sz val="12"/>
      <name val="Arial"/>
      <family val="2"/>
    </font>
    <font>
      <b/>
      <sz val="22"/>
      <name val="Arial"/>
      <family val="2"/>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bgColor indexed="26"/>
      </patternFill>
    </fill>
    <fill>
      <patternFill patternType="solid">
        <fgColor theme="4" tint="0.79998168889431442"/>
        <bgColor indexed="64"/>
      </patternFill>
    </fill>
    <fill>
      <patternFill patternType="solid">
        <fgColor rgb="FFFBD4B4"/>
        <bgColor rgb="FFFBD4B4"/>
      </patternFill>
    </fill>
    <fill>
      <patternFill patternType="solid">
        <fgColor theme="0"/>
        <bgColor rgb="FFFBE5D6"/>
      </patternFill>
    </fill>
    <fill>
      <patternFill patternType="solid">
        <fgColor rgb="FFBFBFBF"/>
        <bgColor rgb="FF000000"/>
      </patternFill>
    </fill>
    <fill>
      <patternFill patternType="solid">
        <fgColor rgb="FFF4B084"/>
        <bgColor rgb="FF000000"/>
      </patternFill>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4" fillId="0" borderId="0"/>
    <xf numFmtId="0" fontId="5" fillId="0" borderId="0"/>
    <xf numFmtId="164" fontId="1" fillId="0" borderId="0" applyFont="0" applyFill="0" applyBorder="0" applyAlignment="0" applyProtection="0"/>
    <xf numFmtId="0" fontId="10" fillId="0" borderId="0"/>
    <xf numFmtId="0" fontId="1" fillId="0" borderId="0"/>
  </cellStyleXfs>
  <cellXfs count="84">
    <xf numFmtId="0" fontId="0" fillId="0" borderId="0" xfId="0"/>
    <xf numFmtId="0" fontId="3" fillId="2" borderId="0" xfId="0" applyFont="1" applyFill="1"/>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0" xfId="0" applyFont="1"/>
    <xf numFmtId="0" fontId="3" fillId="0" borderId="0" xfId="0" applyFont="1" applyAlignment="1">
      <alignment vertical="center"/>
    </xf>
    <xf numFmtId="0" fontId="0" fillId="0" borderId="0" xfId="0" applyAlignment="1">
      <alignment wrapText="1"/>
    </xf>
    <xf numFmtId="0" fontId="2" fillId="0" borderId="0" xfId="0" applyFont="1"/>
    <xf numFmtId="0" fontId="2" fillId="0" borderId="0" xfId="0" applyFont="1" applyAlignment="1">
      <alignment vertical="center" wrapText="1"/>
    </xf>
    <xf numFmtId="0" fontId="2" fillId="0" borderId="0" xfId="0" applyFont="1" applyAlignment="1">
      <alignment wrapText="1"/>
    </xf>
    <xf numFmtId="0" fontId="7" fillId="3" borderId="1" xfId="0" applyFont="1" applyFill="1" applyBorder="1" applyAlignment="1">
      <alignment horizontal="left" vertical="center" wrapText="1"/>
    </xf>
    <xf numFmtId="0" fontId="6" fillId="2" borderId="0" xfId="0" applyFont="1" applyFill="1" applyAlignment="1">
      <alignment horizontal="lef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vertical="center"/>
    </xf>
    <xf numFmtId="0" fontId="8" fillId="4" borderId="1" xfId="0" applyFont="1" applyFill="1" applyBorder="1" applyAlignment="1">
      <alignment horizontal="left" vertical="center" wrapText="1"/>
    </xf>
    <xf numFmtId="0" fontId="3" fillId="0" borderId="1" xfId="0" applyFont="1" applyBorder="1" applyAlignment="1">
      <alignment horizontal="left" vertical="center" wrapText="1"/>
    </xf>
    <xf numFmtId="0" fontId="6" fillId="0" borderId="0" xfId="0" applyFont="1" applyAlignment="1">
      <alignment horizontal="left" vertical="center"/>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3" fillId="5" borderId="1" xfId="2" applyFont="1" applyFill="1" applyBorder="1" applyAlignment="1">
      <alignment horizontal="left" vertical="center" wrapText="1"/>
    </xf>
    <xf numFmtId="0" fontId="3" fillId="2" borderId="1" xfId="0" applyFont="1" applyFill="1" applyBorder="1" applyAlignment="1">
      <alignment horizontal="center" vertical="center" wrapText="1"/>
    </xf>
    <xf numFmtId="0" fontId="7" fillId="2" borderId="0" xfId="0" applyFont="1" applyFill="1" applyAlignment="1">
      <alignment vertical="center"/>
    </xf>
    <xf numFmtId="0" fontId="3" fillId="2"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3" fillId="2" borderId="1" xfId="0" applyFont="1" applyFill="1" applyBorder="1" applyAlignment="1">
      <alignment horizontal="center" wrapText="1"/>
    </xf>
    <xf numFmtId="0" fontId="10" fillId="0" borderId="0" xfId="4"/>
    <xf numFmtId="0" fontId="10" fillId="6" borderId="1" xfId="4" applyFill="1" applyBorder="1" applyAlignment="1">
      <alignment horizontal="center"/>
    </xf>
    <xf numFmtId="0" fontId="6" fillId="4" borderId="1" xfId="0" applyFont="1" applyFill="1" applyBorder="1" applyAlignment="1">
      <alignment horizontal="left" vertical="center" wrapText="1"/>
    </xf>
    <xf numFmtId="0" fontId="15" fillId="9" borderId="1" xfId="0" applyFont="1" applyFill="1" applyBorder="1" applyAlignment="1">
      <alignment wrapText="1"/>
    </xf>
    <xf numFmtId="0" fontId="16" fillId="10" borderId="1" xfId="0" applyFont="1" applyFill="1" applyBorder="1" applyAlignment="1">
      <alignment wrapText="1"/>
    </xf>
    <xf numFmtId="0" fontId="13" fillId="7" borderId="1" xfId="0" applyFont="1" applyFill="1" applyBorder="1" applyAlignment="1">
      <alignment vertical="center" wrapText="1"/>
    </xf>
    <xf numFmtId="0" fontId="16" fillId="9" borderId="1" xfId="0" applyFont="1" applyFill="1" applyBorder="1" applyAlignment="1">
      <alignment wrapText="1"/>
    </xf>
    <xf numFmtId="0" fontId="15" fillId="9"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1" xfId="0" applyFont="1" applyFill="1" applyBorder="1" applyAlignment="1">
      <alignment vertical="center" wrapText="1"/>
    </xf>
    <xf numFmtId="0" fontId="14" fillId="8" borderId="1" xfId="0" applyFont="1" applyFill="1" applyBorder="1" applyAlignment="1">
      <alignment horizontal="center" vertical="center" wrapText="1"/>
    </xf>
    <xf numFmtId="1" fontId="10"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8" fillId="11" borderId="1" xfId="0" applyFont="1" applyFill="1" applyBorder="1" applyAlignment="1">
      <alignment vertical="center"/>
    </xf>
    <xf numFmtId="0" fontId="18" fillId="11" borderId="1" xfId="0" applyFont="1" applyFill="1" applyBorder="1" applyAlignment="1">
      <alignment vertical="center" wrapText="1"/>
    </xf>
    <xf numFmtId="0" fontId="7" fillId="11" borderId="4" xfId="0" applyFont="1" applyFill="1" applyBorder="1" applyAlignment="1">
      <alignment horizontal="center" vertical="center" wrapText="1"/>
    </xf>
    <xf numFmtId="0" fontId="12" fillId="11" borderId="1" xfId="0" applyFont="1" applyFill="1" applyBorder="1" applyAlignment="1">
      <alignment vertical="center" wrapText="1"/>
    </xf>
    <xf numFmtId="0" fontId="12" fillId="11" borderId="1" xfId="0" applyFont="1" applyFill="1" applyBorder="1" applyAlignment="1">
      <alignment horizontal="center" vertical="center"/>
    </xf>
    <xf numFmtId="0" fontId="19" fillId="11" borderId="1" xfId="0" applyFont="1" applyFill="1" applyBorder="1" applyAlignment="1">
      <alignment horizontal="left" vertical="top" wrapText="1"/>
    </xf>
    <xf numFmtId="0" fontId="21" fillId="0" borderId="1" xfId="0" applyFont="1" applyBorder="1" applyAlignment="1">
      <alignment horizontal="center" vertical="center"/>
    </xf>
    <xf numFmtId="0" fontId="21" fillId="0" borderId="1" xfId="0" applyFont="1" applyBorder="1" applyAlignment="1">
      <alignment horizontal="center" vertical="center"/>
    </xf>
    <xf numFmtId="0" fontId="6" fillId="11" borderId="4" xfId="0" applyFont="1" applyFill="1" applyBorder="1" applyAlignment="1">
      <alignment horizontal="center" vertical="center" wrapText="1"/>
    </xf>
    <xf numFmtId="0" fontId="6" fillId="11" borderId="5" xfId="0" applyFont="1" applyFill="1" applyBorder="1" applyAlignment="1">
      <alignment horizontal="center" vertical="center"/>
    </xf>
    <xf numFmtId="0" fontId="6" fillId="11"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2" borderId="1" xfId="0" applyFont="1" applyFill="1" applyBorder="1" applyAlignment="1">
      <alignment horizontal="center" vertical="center"/>
    </xf>
    <xf numFmtId="1" fontId="10" fillId="0" borderId="1" xfId="0" applyNumberFormat="1" applyFont="1" applyBorder="1" applyAlignment="1">
      <alignment horizontal="center" vertical="center" wrapText="1"/>
    </xf>
    <xf numFmtId="0" fontId="18" fillId="11" borderId="1" xfId="0" applyFont="1" applyFill="1" applyBorder="1" applyAlignment="1">
      <alignment horizontal="center" vertical="center"/>
    </xf>
    <xf numFmtId="0" fontId="3" fillId="2" borderId="1" xfId="2" applyFont="1" applyFill="1" applyBorder="1" applyAlignment="1">
      <alignment horizontal="center" vertical="center" wrapText="1"/>
    </xf>
    <xf numFmtId="0" fontId="17" fillId="2" borderId="0" xfId="0" applyFont="1" applyFill="1" applyAlignment="1">
      <alignment horizontal="left"/>
    </xf>
    <xf numFmtId="0" fontId="3" fillId="2" borderId="0" xfId="0" applyFont="1" applyFill="1" applyAlignment="1">
      <alignment horizontal="center"/>
    </xf>
    <xf numFmtId="0" fontId="12" fillId="0" borderId="1" xfId="4" applyFont="1" applyBorder="1" applyAlignment="1">
      <alignment horizontal="left" vertical="top"/>
    </xf>
    <xf numFmtId="0" fontId="11" fillId="6" borderId="1" xfId="4" applyFont="1" applyFill="1" applyBorder="1" applyAlignment="1">
      <alignment horizontal="center"/>
    </xf>
    <xf numFmtId="0" fontId="19" fillId="11" borderId="4"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4" xfId="0" applyFont="1" applyFill="1" applyBorder="1" applyAlignment="1">
      <alignment horizontal="left" vertical="center" wrapText="1"/>
    </xf>
    <xf numFmtId="0" fontId="19" fillId="11" borderId="5" xfId="0" applyFont="1" applyFill="1" applyBorder="1" applyAlignment="1">
      <alignment horizontal="left" vertical="center" wrapText="1"/>
    </xf>
    <xf numFmtId="0" fontId="19" fillId="11" borderId="1" xfId="0" applyFont="1" applyFill="1" applyBorder="1" applyAlignment="1">
      <alignment vertical="top" wrapText="1"/>
    </xf>
    <xf numFmtId="0" fontId="19" fillId="11" borderId="4" xfId="0" applyFont="1" applyFill="1" applyBorder="1" applyAlignment="1">
      <alignment vertical="center" wrapText="1"/>
    </xf>
    <xf numFmtId="0" fontId="19" fillId="11" borderId="5" xfId="0" applyFont="1" applyFill="1" applyBorder="1" applyAlignment="1">
      <alignment vertical="center" wrapText="1"/>
    </xf>
    <xf numFmtId="0" fontId="19" fillId="11" borderId="1" xfId="0" applyFont="1" applyFill="1" applyBorder="1" applyAlignment="1">
      <alignment horizontal="left" vertical="center" wrapText="1"/>
    </xf>
    <xf numFmtId="0" fontId="19" fillId="11" borderId="1" xfId="0" applyFont="1" applyFill="1" applyBorder="1" applyAlignment="1">
      <alignment vertical="center" wrapText="1"/>
    </xf>
    <xf numFmtId="0" fontId="6" fillId="11" borderId="5" xfId="0" applyFont="1" applyFill="1" applyBorder="1" applyAlignment="1">
      <alignment horizontal="center" vertical="center" wrapText="1"/>
    </xf>
    <xf numFmtId="0" fontId="6" fillId="11" borderId="1" xfId="0" applyFont="1" applyFill="1" applyBorder="1" applyAlignment="1">
      <alignment horizontal="center" vertical="center"/>
    </xf>
    <xf numFmtId="0" fontId="6" fillId="11" borderId="1" xfId="0" applyFont="1" applyFill="1" applyBorder="1" applyAlignment="1">
      <alignment horizontal="left" vertical="center" wrapText="1"/>
    </xf>
  </cellXfs>
  <cellStyles count="6">
    <cellStyle name="Moneda 2" xfId="3" xr:uid="{00000000-0005-0000-0000-000000000000}"/>
    <cellStyle name="Normal" xfId="0" builtinId="0"/>
    <cellStyle name="Normal 2" xfId="5" xr:uid="{A40C8DA5-E42D-4915-A6D9-741C860BB34A}"/>
    <cellStyle name="Normal 2 2" xfId="1" xr:uid="{00000000-0005-0000-0000-000002000000}"/>
    <cellStyle name="Normal 2 2 2" xfId="4" xr:uid="{0DA5763F-11ED-4459-B70C-6F4A7CA081E5}"/>
    <cellStyle name="Normal 3" xfId="2" xr:uid="{00000000-0005-0000-0000-000003000000}"/>
  </cellStyles>
  <dxfs count="14">
    <dxf>
      <fill>
        <patternFill>
          <bgColor rgb="FFFF0000"/>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rgb="FF00B050"/>
        </patternFill>
      </fill>
    </dxf>
    <dxf>
      <fill>
        <patternFill>
          <bgColor rgb="FFFFFF00"/>
        </patternFill>
      </fill>
    </dxf>
    <dxf>
      <fill>
        <patternFill>
          <bgColor theme="5"/>
        </patternFill>
      </fill>
    </dxf>
    <dxf>
      <fill>
        <patternFill>
          <bgColor rgb="FFFF0000"/>
        </patternFill>
      </fill>
    </dxf>
    <dxf>
      <fill>
        <patternFill>
          <bgColor theme="5"/>
        </patternFill>
      </fill>
    </dxf>
    <dxf>
      <fill>
        <patternFill>
          <bgColor rgb="FFFFFF00"/>
        </patternFill>
      </fill>
    </dxf>
    <dxf>
      <fill>
        <patternFill>
          <bgColor rgb="FF00B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29</xdr:col>
      <xdr:colOff>148913</xdr:colOff>
      <xdr:row>4</xdr:row>
      <xdr:rowOff>2401696</xdr:rowOff>
    </xdr:from>
    <xdr:to>
      <xdr:col>29</xdr:col>
      <xdr:colOff>3793651</xdr:colOff>
      <xdr:row>4</xdr:row>
      <xdr:rowOff>5052415</xdr:rowOff>
    </xdr:to>
    <xdr:pic>
      <xdr:nvPicPr>
        <xdr:cNvPr id="17" name="Imagen 16">
          <a:extLst>
            <a:ext uri="{FF2B5EF4-FFF2-40B4-BE49-F238E27FC236}">
              <a16:creationId xmlns:a16="http://schemas.microsoft.com/office/drawing/2014/main" id="{EBCC2549-AC6A-0BB5-C099-6F43A937485D}"/>
            </a:ext>
          </a:extLst>
        </xdr:cNvPr>
        <xdr:cNvPicPr>
          <a:picLocks noChangeAspect="1"/>
        </xdr:cNvPicPr>
      </xdr:nvPicPr>
      <xdr:blipFill>
        <a:blip xmlns:r="http://schemas.openxmlformats.org/officeDocument/2006/relationships" r:embed="rId1"/>
        <a:stretch>
          <a:fillRect/>
        </a:stretch>
      </xdr:blipFill>
      <xdr:spPr>
        <a:xfrm>
          <a:off x="53145747" y="5087347"/>
          <a:ext cx="3644738" cy="2650719"/>
        </a:xfrm>
        <a:prstGeom prst="rect">
          <a:avLst/>
        </a:prstGeom>
      </xdr:spPr>
    </xdr:pic>
    <xdr:clientData/>
  </xdr:twoCellAnchor>
  <xdr:oneCellAnchor>
    <xdr:from>
      <xdr:col>29</xdr:col>
      <xdr:colOff>148913</xdr:colOff>
      <xdr:row>7</xdr:row>
      <xdr:rowOff>2401696</xdr:rowOff>
    </xdr:from>
    <xdr:ext cx="3644738" cy="2650719"/>
    <xdr:pic>
      <xdr:nvPicPr>
        <xdr:cNvPr id="5" name="Imagen 4">
          <a:extLst>
            <a:ext uri="{FF2B5EF4-FFF2-40B4-BE49-F238E27FC236}">
              <a16:creationId xmlns:a16="http://schemas.microsoft.com/office/drawing/2014/main" id="{41903537-F29C-49CE-A714-1EC29C067031}"/>
            </a:ext>
          </a:extLst>
        </xdr:cNvPr>
        <xdr:cNvPicPr>
          <a:picLocks noChangeAspect="1"/>
        </xdr:cNvPicPr>
      </xdr:nvPicPr>
      <xdr:blipFill>
        <a:blip xmlns:r="http://schemas.openxmlformats.org/officeDocument/2006/relationships" r:embed="rId1"/>
        <a:stretch>
          <a:fillRect/>
        </a:stretch>
      </xdr:blipFill>
      <xdr:spPr>
        <a:xfrm>
          <a:off x="53145747" y="13732582"/>
          <a:ext cx="3644738" cy="265071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D168D243-B5D0-4ABC-AF6F-482D654817C0}"/>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72D2682E-457F-433F-B3E9-83217380B607}"/>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2FBBC175-B16B-4A00-98DD-E9221D2B517A}"/>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4ECB149E-B3DC-4AB2-9703-CFC8ED1D575A}"/>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3C0E2B32-19AF-4293-8F57-BDFA782959B2}"/>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D4ABCD8D-47E8-488D-A3E9-6FA6028EE3C4}"/>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5AF2E1B0-5562-4178-ADC7-B4B8E062B230}"/>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C91A5FEA-556A-4415-A05D-11E93B07208E}"/>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23"/>
  <sheetViews>
    <sheetView tabSelected="1" topLeftCell="V8" zoomScale="59" zoomScaleNormal="59" zoomScaleSheetLayoutView="70" workbookViewId="0">
      <selection activeCell="AD9" sqref="AD9:AD10"/>
    </sheetView>
  </sheetViews>
  <sheetFormatPr baseColWidth="10" defaultColWidth="11.44140625" defaultRowHeight="13.1" x14ac:dyDescent="0.25"/>
  <cols>
    <col min="1" max="1" width="11.44140625" style="4"/>
    <col min="2" max="2" width="23" style="4" customWidth="1"/>
    <col min="3" max="3" width="32.44140625" style="4" customWidth="1"/>
    <col min="4" max="4" width="11.109375" style="4" customWidth="1"/>
    <col min="5" max="5" width="16.109375" style="4" customWidth="1"/>
    <col min="6" max="6" width="24.109375" style="4" customWidth="1"/>
    <col min="7" max="7" width="24.33203125" style="4" customWidth="1"/>
    <col min="8" max="8" width="49.88671875" style="1" customWidth="1"/>
    <col min="9" max="9" width="32.5546875" style="4" customWidth="1"/>
    <col min="10" max="10" width="22.88671875" style="4" customWidth="1"/>
    <col min="11" max="11" width="17.109375" style="4" customWidth="1"/>
    <col min="12" max="12" width="14.33203125" style="4" hidden="1" customWidth="1"/>
    <col min="13" max="13" width="16.5546875" style="4" customWidth="1"/>
    <col min="14" max="14" width="12.88671875" style="4" customWidth="1"/>
    <col min="15" max="15" width="26" style="4" customWidth="1"/>
    <col min="16" max="16" width="34.88671875" style="4" customWidth="1"/>
    <col min="17" max="17" width="33.44140625" style="4" customWidth="1"/>
    <col min="18" max="18" width="49.5546875" style="4" customWidth="1"/>
    <col min="19" max="19" width="35" style="4" customWidth="1"/>
    <col min="20" max="20" width="44.5546875" style="4" customWidth="1"/>
    <col min="21" max="21" width="30.6640625" style="4" customWidth="1"/>
    <col min="22" max="26" width="15.6640625" style="2" customWidth="1"/>
    <col min="27" max="27" width="21.5546875" style="2" customWidth="1"/>
    <col min="28" max="28" width="15.6640625" style="2" customWidth="1"/>
    <col min="29" max="29" width="43.88671875" style="2" customWidth="1"/>
    <col min="30" max="30" width="163.33203125" style="2" customWidth="1"/>
    <col min="31" max="37" width="15.6640625" style="2" customWidth="1"/>
    <col min="38" max="44" width="15.6640625" style="4" customWidth="1"/>
    <col min="45" max="45" width="41" style="5" customWidth="1"/>
    <col min="46" max="46" width="17" style="4" customWidth="1"/>
    <col min="47" max="47" width="13.88671875" style="4" customWidth="1"/>
    <col min="48" max="48" width="62" style="1" customWidth="1"/>
    <col min="49" max="49" width="30.6640625" style="1" customWidth="1"/>
    <col min="50" max="50" width="39.5546875" style="1" customWidth="1"/>
    <col min="51" max="51" width="36.5546875" style="1" customWidth="1"/>
    <col min="52" max="52" width="11" style="1" customWidth="1"/>
    <col min="53" max="100" width="11.44140625" style="1"/>
    <col min="101" max="16384" width="11.44140625" style="4"/>
  </cols>
  <sheetData>
    <row r="1" spans="1:58" x14ac:dyDescent="0.25">
      <c r="B1" s="1"/>
      <c r="C1" s="1"/>
      <c r="D1" s="1"/>
      <c r="E1" s="1"/>
      <c r="F1" s="1"/>
      <c r="G1" s="1"/>
      <c r="I1" s="1"/>
      <c r="J1" s="1"/>
      <c r="K1" s="1"/>
      <c r="L1" s="1"/>
      <c r="M1" s="1"/>
      <c r="N1" s="1"/>
      <c r="O1" s="1"/>
      <c r="P1" s="1"/>
      <c r="Q1" s="1"/>
      <c r="R1" s="1"/>
      <c r="S1" s="1"/>
      <c r="T1" s="1"/>
      <c r="U1" s="1"/>
      <c r="V1" s="13"/>
      <c r="W1" s="13"/>
      <c r="X1" s="13"/>
      <c r="Y1" s="13"/>
      <c r="Z1" s="13"/>
      <c r="AA1" s="13"/>
      <c r="AB1" s="13"/>
      <c r="AC1" s="13"/>
      <c r="AD1" s="13"/>
      <c r="AE1" s="13"/>
      <c r="AF1" s="13"/>
      <c r="AG1" s="13"/>
      <c r="AH1" s="13"/>
      <c r="AI1" s="13"/>
      <c r="AJ1" s="13"/>
      <c r="AK1" s="13"/>
      <c r="AL1" s="1"/>
      <c r="AM1" s="1"/>
      <c r="AN1" s="1"/>
      <c r="AO1" s="1"/>
      <c r="AP1" s="1"/>
      <c r="AQ1" s="1"/>
      <c r="AR1" s="1"/>
      <c r="AS1" s="14"/>
      <c r="AT1" s="1"/>
      <c r="AU1" s="1"/>
    </row>
    <row r="2" spans="1:58" ht="31.6" customHeight="1" x14ac:dyDescent="0.45">
      <c r="B2" s="68" t="s">
        <v>234</v>
      </c>
      <c r="C2" s="68"/>
      <c r="D2" s="68"/>
      <c r="E2" s="68"/>
      <c r="F2" s="1"/>
      <c r="G2" s="1"/>
      <c r="I2" s="1"/>
      <c r="J2" s="1"/>
      <c r="K2" s="1"/>
      <c r="L2" s="1"/>
      <c r="M2" s="1"/>
      <c r="N2" s="1"/>
      <c r="O2" s="1"/>
      <c r="P2" s="1"/>
      <c r="Q2" s="1"/>
      <c r="R2" s="1"/>
      <c r="S2" s="1"/>
      <c r="T2" s="1"/>
      <c r="U2" s="1"/>
      <c r="V2" s="13"/>
      <c r="W2" s="13"/>
      <c r="X2" s="13"/>
      <c r="Y2" s="13"/>
      <c r="Z2" s="13"/>
      <c r="AA2" s="13"/>
      <c r="AB2" s="13"/>
      <c r="AC2" s="13"/>
      <c r="AD2" s="13"/>
      <c r="AE2" s="13"/>
      <c r="AF2" s="13"/>
      <c r="AG2" s="13"/>
      <c r="AH2" s="13"/>
      <c r="AI2" s="13"/>
      <c r="AJ2" s="13"/>
      <c r="AK2" s="13"/>
      <c r="AL2" s="1"/>
      <c r="AM2" s="1"/>
      <c r="AN2" s="1"/>
      <c r="AO2" s="1"/>
      <c r="AP2" s="1"/>
      <c r="AQ2" s="1"/>
      <c r="AR2" s="1"/>
      <c r="AS2" s="14"/>
      <c r="AT2" s="1"/>
      <c r="AU2" s="1"/>
    </row>
    <row r="3" spans="1:58" ht="47.3" customHeight="1" x14ac:dyDescent="0.25">
      <c r="B3" s="23"/>
      <c r="C3" s="1"/>
      <c r="D3" s="1"/>
      <c r="E3" s="1"/>
      <c r="F3" s="1"/>
      <c r="G3" s="69"/>
      <c r="H3" s="69"/>
      <c r="I3" s="69"/>
      <c r="J3" s="1"/>
      <c r="K3" s="1"/>
      <c r="L3" s="1"/>
      <c r="M3" s="1"/>
      <c r="N3" s="1"/>
      <c r="O3" s="1"/>
      <c r="P3" s="1"/>
      <c r="Q3" s="1"/>
      <c r="R3" s="1"/>
      <c r="S3" s="1"/>
      <c r="T3" s="1"/>
      <c r="U3" s="1"/>
      <c r="V3" s="13"/>
      <c r="W3" s="13"/>
      <c r="X3" s="13"/>
      <c r="Y3" s="13"/>
      <c r="Z3" s="13"/>
      <c r="AA3" s="13"/>
      <c r="AB3" s="13"/>
      <c r="AC3" s="59" t="s">
        <v>235</v>
      </c>
      <c r="AD3" s="60"/>
      <c r="AE3" s="13"/>
      <c r="AF3" s="13"/>
      <c r="AG3" s="13"/>
      <c r="AH3" s="13"/>
      <c r="AI3" s="13"/>
      <c r="AJ3" s="13"/>
      <c r="AK3" s="13"/>
      <c r="AL3" s="1"/>
      <c r="AM3" s="1"/>
      <c r="AN3" s="1"/>
      <c r="AO3" s="1"/>
      <c r="AP3" s="1"/>
      <c r="AQ3" s="1"/>
      <c r="AR3" s="1"/>
      <c r="AS3" s="14"/>
      <c r="AT3" s="1"/>
      <c r="AU3" s="1"/>
      <c r="AY3" s="66" t="s">
        <v>238</v>
      </c>
      <c r="AZ3" s="66"/>
    </row>
    <row r="4" spans="1:58" s="11" customFormat="1" ht="119.95" customHeight="1" x14ac:dyDescent="0.25">
      <c r="B4" s="10" t="s">
        <v>22</v>
      </c>
      <c r="C4" s="10" t="s">
        <v>23</v>
      </c>
      <c r="D4" s="10" t="s">
        <v>24</v>
      </c>
      <c r="E4" s="10" t="s">
        <v>25</v>
      </c>
      <c r="F4" s="10" t="s">
        <v>26</v>
      </c>
      <c r="G4" s="36" t="s">
        <v>225</v>
      </c>
      <c r="H4" s="36" t="s">
        <v>226</v>
      </c>
      <c r="I4" s="36" t="s">
        <v>227</v>
      </c>
      <c r="J4" s="30" t="s">
        <v>27</v>
      </c>
      <c r="K4" s="31" t="s">
        <v>28</v>
      </c>
      <c r="L4" s="32" t="s">
        <v>29</v>
      </c>
      <c r="M4" s="10" t="s">
        <v>30</v>
      </c>
      <c r="N4" s="10" t="s">
        <v>31</v>
      </c>
      <c r="O4" s="10" t="s">
        <v>32</v>
      </c>
      <c r="P4" s="10" t="s">
        <v>33</v>
      </c>
      <c r="Q4" s="37" t="s">
        <v>34</v>
      </c>
      <c r="R4" s="30" t="s">
        <v>228</v>
      </c>
      <c r="S4" s="30" t="s">
        <v>229</v>
      </c>
      <c r="T4" s="33" t="s">
        <v>230</v>
      </c>
      <c r="U4" s="33" t="s">
        <v>35</v>
      </c>
      <c r="V4" s="10" t="s">
        <v>36</v>
      </c>
      <c r="W4" s="10" t="s">
        <v>37</v>
      </c>
      <c r="X4" s="10" t="s">
        <v>38</v>
      </c>
      <c r="Y4" s="10" t="s">
        <v>39</v>
      </c>
      <c r="Z4" s="10" t="s">
        <v>40</v>
      </c>
      <c r="AA4" s="10" t="s">
        <v>41</v>
      </c>
      <c r="AB4" s="10" t="s">
        <v>42</v>
      </c>
      <c r="AC4" s="43" t="s">
        <v>236</v>
      </c>
      <c r="AD4" s="43" t="s">
        <v>237</v>
      </c>
      <c r="AE4" s="10" t="s">
        <v>43</v>
      </c>
      <c r="AF4" s="10" t="s">
        <v>44</v>
      </c>
      <c r="AG4" s="10" t="s">
        <v>45</v>
      </c>
      <c r="AH4" s="10" t="s">
        <v>46</v>
      </c>
      <c r="AI4" s="10" t="s">
        <v>47</v>
      </c>
      <c r="AJ4" s="10" t="s">
        <v>48</v>
      </c>
      <c r="AK4" s="10" t="s">
        <v>49</v>
      </c>
      <c r="AL4" s="10" t="s">
        <v>50</v>
      </c>
      <c r="AM4" s="10" t="s">
        <v>51</v>
      </c>
      <c r="AN4" s="10" t="s">
        <v>52</v>
      </c>
      <c r="AO4" s="10" t="s">
        <v>53</v>
      </c>
      <c r="AP4" s="10" t="s">
        <v>54</v>
      </c>
      <c r="AQ4" s="10" t="s">
        <v>55</v>
      </c>
      <c r="AR4" s="10" t="s">
        <v>56</v>
      </c>
      <c r="AS4" s="34" t="s">
        <v>57</v>
      </c>
      <c r="AT4" s="10" t="s">
        <v>58</v>
      </c>
      <c r="AU4" s="10" t="s">
        <v>59</v>
      </c>
      <c r="AV4" s="25" t="s">
        <v>60</v>
      </c>
      <c r="AW4" s="10" t="s">
        <v>61</v>
      </c>
      <c r="AX4" s="15" t="s">
        <v>62</v>
      </c>
      <c r="AY4" s="41" t="s">
        <v>239</v>
      </c>
      <c r="AZ4" s="42" t="s">
        <v>240</v>
      </c>
    </row>
    <row r="5" spans="1:58" s="17" customFormat="1" ht="409.1" customHeight="1" x14ac:dyDescent="0.3">
      <c r="A5" s="47">
        <v>1</v>
      </c>
      <c r="B5" s="16" t="s">
        <v>63</v>
      </c>
      <c r="C5" s="3" t="s">
        <v>64</v>
      </c>
      <c r="D5" s="3" t="s">
        <v>65</v>
      </c>
      <c r="E5" s="24" t="s">
        <v>66</v>
      </c>
      <c r="F5" s="22" t="s">
        <v>67</v>
      </c>
      <c r="G5" s="22" t="s">
        <v>68</v>
      </c>
      <c r="H5" s="22" t="s">
        <v>248</v>
      </c>
      <c r="I5" s="52" t="s">
        <v>69</v>
      </c>
      <c r="J5" s="22" t="s">
        <v>70</v>
      </c>
      <c r="K5" s="38" t="str">
        <f>IF(L5&lt;6,"Moderado (3)",IF(L5&lt;12,"Mayor (4)","Catastrófico (5)"))</f>
        <v>Mayor (4)</v>
      </c>
      <c r="L5" s="39">
        <f>COUNTIF('Criterios impacto 1'!H2:H20,"SI")</f>
        <v>7</v>
      </c>
      <c r="M5" s="40" t="str">
        <f>VLOOKUP(CONCATENATE(J5,K5),Parámetros!$A$56:$B$80,2,FALSE)</f>
        <v>Extremo (12)</v>
      </c>
      <c r="N5" s="20" t="s">
        <v>71</v>
      </c>
      <c r="O5" s="20" t="s">
        <v>72</v>
      </c>
      <c r="P5" s="20" t="s">
        <v>73</v>
      </c>
      <c r="Q5" s="20" t="s">
        <v>74</v>
      </c>
      <c r="R5" s="20" t="s">
        <v>75</v>
      </c>
      <c r="S5" s="20" t="s">
        <v>76</v>
      </c>
      <c r="T5" s="20" t="s">
        <v>77</v>
      </c>
      <c r="U5" s="20" t="s">
        <v>78</v>
      </c>
      <c r="V5" s="16">
        <v>15</v>
      </c>
      <c r="W5" s="16">
        <v>15</v>
      </c>
      <c r="X5" s="16">
        <v>15</v>
      </c>
      <c r="Y5" s="16">
        <v>15</v>
      </c>
      <c r="Z5" s="16">
        <v>15</v>
      </c>
      <c r="AA5" s="16">
        <v>15</v>
      </c>
      <c r="AB5" s="16">
        <v>10</v>
      </c>
      <c r="AC5" s="80" t="s">
        <v>242</v>
      </c>
      <c r="AD5" s="76" t="s">
        <v>249</v>
      </c>
      <c r="AE5" s="16">
        <f t="shared" ref="AE5:AE8" si="0">SUM(V5:AB5)</f>
        <v>100</v>
      </c>
      <c r="AF5" s="16" t="str">
        <f t="shared" ref="AF5" si="1">_xlfn.IFS(AE5&lt;=85,"Débil",AE5&gt;=96,"Fuerte",AE5&gt;=86,"Moderado")</f>
        <v>Fuerte</v>
      </c>
      <c r="AG5" s="16" t="s">
        <v>79</v>
      </c>
      <c r="AH5" s="16" t="str">
        <f>VLOOKUP(CONCATENATE(AF5,AG5),Parámetros!$A$2:$B$10,2,FALSE)</f>
        <v>Fuerte</v>
      </c>
      <c r="AI5" s="16">
        <f t="shared" ref="AI5:AI10" si="2">_xlfn.IFS(AH5="Fuerte",100,AH5="Moderado",50,AH5="Débil",0)</f>
        <v>100</v>
      </c>
      <c r="AJ5" s="20" t="str">
        <f>_xlfn.IFS(AVERAGE(AI5:AI5)=100,"Fuerte",AVERAGE(AI5:AI5)&lt;50,"Débil",AVERAGE(AI5:AI5)&gt;=50,"Moderado")</f>
        <v>Fuerte</v>
      </c>
      <c r="AK5" s="20" t="s">
        <v>80</v>
      </c>
      <c r="AL5" s="20" t="s">
        <v>81</v>
      </c>
      <c r="AM5" s="16">
        <f>VLOOKUP(CONCATENATE(AJ5,AK5,AL5),Parámetros!$A$13:$B$24,2,FALSE)</f>
        <v>2</v>
      </c>
      <c r="AN5" s="16">
        <f>VLOOKUP(CONCATENATE(AJ5,AK5,AL5),Parámetros!$A$27:$B$38,2,FALSE)</f>
        <v>0</v>
      </c>
      <c r="AO5" s="19" t="s">
        <v>82</v>
      </c>
      <c r="AP5" s="19" t="s">
        <v>83</v>
      </c>
      <c r="AQ5" s="18" t="str">
        <f>VLOOKUP(CONCATENATE(AO5,AP5),Parámetros!$A$56:$B$80,2,FALSE)</f>
        <v>Alto (8)</v>
      </c>
      <c r="AR5" s="16" t="s">
        <v>84</v>
      </c>
      <c r="AS5" s="21" t="s">
        <v>85</v>
      </c>
      <c r="AT5" s="20" t="s">
        <v>72</v>
      </c>
      <c r="AU5" s="20">
        <v>2025</v>
      </c>
      <c r="AV5" s="35" t="s">
        <v>86</v>
      </c>
      <c r="AW5" s="20" t="s">
        <v>87</v>
      </c>
      <c r="AX5" s="29" t="s">
        <v>88</v>
      </c>
      <c r="AY5" s="44" t="s">
        <v>243</v>
      </c>
      <c r="AZ5" s="45" t="s">
        <v>241</v>
      </c>
      <c r="BA5" s="11"/>
      <c r="BB5" s="11"/>
      <c r="BC5" s="11"/>
      <c r="BD5" s="11"/>
      <c r="BE5" s="11"/>
      <c r="BF5" s="11"/>
    </row>
    <row r="6" spans="1:58" s="17" customFormat="1" ht="272.3" customHeight="1" x14ac:dyDescent="0.3">
      <c r="A6" s="48">
        <v>2</v>
      </c>
      <c r="B6" s="62" t="s">
        <v>63</v>
      </c>
      <c r="C6" s="62" t="s">
        <v>64</v>
      </c>
      <c r="D6" s="62" t="s">
        <v>65</v>
      </c>
      <c r="E6" s="64" t="s">
        <v>66</v>
      </c>
      <c r="F6" s="52" t="s">
        <v>67</v>
      </c>
      <c r="G6" s="52" t="s">
        <v>89</v>
      </c>
      <c r="H6" s="52" t="s">
        <v>231</v>
      </c>
      <c r="I6" s="52"/>
      <c r="J6" s="52" t="s">
        <v>90</v>
      </c>
      <c r="K6" s="61" t="str">
        <f>IF(L6&lt;6,"Moderado (3)",IF(L6&lt;12,"Mayor (4)","Catastrófico (5)"))</f>
        <v>Mayor (4)</v>
      </c>
      <c r="L6" s="65">
        <f>COUNTIF('Criterios impacto 2'!H2:H20,"SI")</f>
        <v>7</v>
      </c>
      <c r="M6" s="63" t="str">
        <f>VLOOKUP(CONCATENATE(J6,K6),Parámetros!$A$56:$B$80,2,FALSE)</f>
        <v>Extremo (16)</v>
      </c>
      <c r="N6" s="20" t="s">
        <v>71</v>
      </c>
      <c r="O6" s="20" t="s">
        <v>91</v>
      </c>
      <c r="P6" s="20" t="s">
        <v>92</v>
      </c>
      <c r="Q6" s="20" t="s">
        <v>74</v>
      </c>
      <c r="R6" s="20" t="s">
        <v>250</v>
      </c>
      <c r="S6" s="20" t="s">
        <v>93</v>
      </c>
      <c r="T6" s="20" t="s">
        <v>94</v>
      </c>
      <c r="U6" s="20" t="s">
        <v>95</v>
      </c>
      <c r="V6" s="16">
        <v>15</v>
      </c>
      <c r="W6" s="16">
        <v>15</v>
      </c>
      <c r="X6" s="16">
        <v>15</v>
      </c>
      <c r="Y6" s="16">
        <v>15</v>
      </c>
      <c r="Z6" s="16">
        <v>15</v>
      </c>
      <c r="AA6" s="16">
        <v>15</v>
      </c>
      <c r="AB6" s="16">
        <v>10</v>
      </c>
      <c r="AC6" s="77" t="s">
        <v>242</v>
      </c>
      <c r="AD6" s="77" t="s">
        <v>244</v>
      </c>
      <c r="AE6" s="16">
        <f t="shared" si="0"/>
        <v>100</v>
      </c>
      <c r="AF6" s="16" t="str">
        <f t="shared" ref="AF6:AF10" si="3">_xlfn.IFS(AE6&lt;=85,"Débil",AE6&gt;=96,"Fuerte",AE6&gt;=86,"Moderado")</f>
        <v>Fuerte</v>
      </c>
      <c r="AG6" s="16" t="s">
        <v>79</v>
      </c>
      <c r="AH6" s="16" t="str">
        <f>VLOOKUP(CONCATENATE(AF6,AG6),Parámetros!$A$2:$B$10,2,FALSE)</f>
        <v>Fuerte</v>
      </c>
      <c r="AI6" s="16">
        <f t="shared" si="2"/>
        <v>100</v>
      </c>
      <c r="AJ6" s="20" t="str">
        <f>_xlfn.IFS(AVERAGE(AI6)=100,"Fuerte",AVERAGE(AI6)&lt;50,"Débil",AVERAGE(AI6)&gt;=50,"Moderado")</f>
        <v>Fuerte</v>
      </c>
      <c r="AK6" s="20" t="s">
        <v>80</v>
      </c>
      <c r="AL6" s="20" t="s">
        <v>81</v>
      </c>
      <c r="AM6" s="20">
        <v>2</v>
      </c>
      <c r="AN6" s="20">
        <v>0</v>
      </c>
      <c r="AO6" s="58" t="s">
        <v>82</v>
      </c>
      <c r="AP6" s="58" t="s">
        <v>83</v>
      </c>
      <c r="AQ6" s="57" t="str">
        <f>VLOOKUP(CONCATENATE(AO6,AP6),Parámetros!$A$56:$B$80,2,FALSE)</f>
        <v>Alto (8)</v>
      </c>
      <c r="AR6" s="62" t="s">
        <v>84</v>
      </c>
      <c r="AS6" s="67" t="s">
        <v>96</v>
      </c>
      <c r="AT6" s="52" t="s">
        <v>72</v>
      </c>
      <c r="AU6" s="52">
        <v>2025</v>
      </c>
      <c r="AV6" s="52" t="s">
        <v>97</v>
      </c>
      <c r="AW6" s="52" t="s">
        <v>98</v>
      </c>
      <c r="AX6" s="53" t="s">
        <v>88</v>
      </c>
      <c r="AY6" s="49" t="s">
        <v>243</v>
      </c>
      <c r="AZ6" s="51" t="s">
        <v>241</v>
      </c>
      <c r="BA6" s="11"/>
      <c r="BB6" s="11"/>
      <c r="BC6" s="11"/>
      <c r="BD6" s="11"/>
      <c r="BE6" s="11"/>
      <c r="BF6" s="11"/>
    </row>
    <row r="7" spans="1:58" s="17" customFormat="1" ht="409.1" customHeight="1" x14ac:dyDescent="0.3">
      <c r="A7" s="48"/>
      <c r="B7" s="62"/>
      <c r="C7" s="62"/>
      <c r="D7" s="62"/>
      <c r="E7" s="64"/>
      <c r="F7" s="52"/>
      <c r="G7" s="52"/>
      <c r="H7" s="52"/>
      <c r="I7" s="52"/>
      <c r="J7" s="52"/>
      <c r="K7" s="61"/>
      <c r="L7" s="65"/>
      <c r="M7" s="63"/>
      <c r="N7" s="20" t="s">
        <v>99</v>
      </c>
      <c r="O7" s="20" t="s">
        <v>100</v>
      </c>
      <c r="P7" s="20" t="s">
        <v>101</v>
      </c>
      <c r="Q7" s="20" t="s">
        <v>74</v>
      </c>
      <c r="R7" s="20" t="s">
        <v>102</v>
      </c>
      <c r="S7" s="20" t="s">
        <v>103</v>
      </c>
      <c r="T7" s="20" t="s">
        <v>104</v>
      </c>
      <c r="U7" s="20" t="s">
        <v>105</v>
      </c>
      <c r="V7" s="16">
        <v>15</v>
      </c>
      <c r="W7" s="16">
        <v>15</v>
      </c>
      <c r="X7" s="16">
        <v>15</v>
      </c>
      <c r="Y7" s="16">
        <v>15</v>
      </c>
      <c r="Z7" s="16">
        <v>15</v>
      </c>
      <c r="AA7" s="16">
        <v>15</v>
      </c>
      <c r="AB7" s="16">
        <v>10</v>
      </c>
      <c r="AC7" s="78"/>
      <c r="AD7" s="78"/>
      <c r="AE7" s="16">
        <f>SUM(V7:AB7)</f>
        <v>100</v>
      </c>
      <c r="AF7" s="16" t="s">
        <v>79</v>
      </c>
      <c r="AG7" s="16" t="s">
        <v>79</v>
      </c>
      <c r="AH7" s="16" t="s">
        <v>106</v>
      </c>
      <c r="AI7" s="16">
        <v>100</v>
      </c>
      <c r="AJ7" s="20" t="s">
        <v>79</v>
      </c>
      <c r="AK7" s="20" t="s">
        <v>80</v>
      </c>
      <c r="AL7" s="20" t="s">
        <v>81</v>
      </c>
      <c r="AM7" s="20">
        <v>2</v>
      </c>
      <c r="AN7" s="20">
        <v>0</v>
      </c>
      <c r="AO7" s="58"/>
      <c r="AP7" s="58"/>
      <c r="AQ7" s="57"/>
      <c r="AR7" s="62"/>
      <c r="AS7" s="67"/>
      <c r="AT7" s="52"/>
      <c r="AU7" s="52"/>
      <c r="AV7" s="52"/>
      <c r="AW7" s="52"/>
      <c r="AX7" s="53"/>
      <c r="AY7" s="81"/>
      <c r="AZ7" s="50"/>
      <c r="BA7" s="11"/>
      <c r="BB7" s="11"/>
      <c r="BC7" s="11"/>
      <c r="BD7" s="11"/>
      <c r="BE7" s="11"/>
      <c r="BF7" s="11"/>
    </row>
    <row r="8" spans="1:58" s="17" customFormat="1" ht="409.1" customHeight="1" x14ac:dyDescent="0.3">
      <c r="A8" s="47">
        <v>3</v>
      </c>
      <c r="B8" s="16" t="s">
        <v>63</v>
      </c>
      <c r="C8" s="3" t="s">
        <v>64</v>
      </c>
      <c r="D8" s="3" t="s">
        <v>65</v>
      </c>
      <c r="E8" s="24" t="s">
        <v>66</v>
      </c>
      <c r="F8" s="22" t="s">
        <v>67</v>
      </c>
      <c r="G8" s="22" t="s">
        <v>107</v>
      </c>
      <c r="H8" s="22" t="s">
        <v>232</v>
      </c>
      <c r="I8" s="20" t="s">
        <v>251</v>
      </c>
      <c r="J8" s="22" t="s">
        <v>90</v>
      </c>
      <c r="K8" s="38" t="str">
        <f>IF(L8&lt;6,"Moderado (3)",IF(L8&lt;12,"Mayor (4)","Catastrófico (5)"))</f>
        <v>Mayor (4)</v>
      </c>
      <c r="L8" s="39">
        <f>COUNTIF('Criterios impacto 3'!H2:H20,"SI")</f>
        <v>7</v>
      </c>
      <c r="M8" s="40" t="str">
        <f>VLOOKUP(CONCATENATE(J8,K8),Parámetros!$A$56:$B$80,2,FALSE)</f>
        <v>Extremo (16)</v>
      </c>
      <c r="N8" s="20" t="s">
        <v>71</v>
      </c>
      <c r="O8" s="20" t="s">
        <v>72</v>
      </c>
      <c r="P8" s="20" t="s">
        <v>101</v>
      </c>
      <c r="Q8" s="20" t="s">
        <v>74</v>
      </c>
      <c r="R8" s="20" t="s">
        <v>108</v>
      </c>
      <c r="S8" s="20" t="s">
        <v>252</v>
      </c>
      <c r="T8" s="20" t="s">
        <v>109</v>
      </c>
      <c r="U8" s="20" t="s">
        <v>110</v>
      </c>
      <c r="V8" s="16">
        <v>15</v>
      </c>
      <c r="W8" s="16">
        <v>15</v>
      </c>
      <c r="X8" s="16">
        <v>15</v>
      </c>
      <c r="Y8" s="16">
        <v>15</v>
      </c>
      <c r="Z8" s="16">
        <v>15</v>
      </c>
      <c r="AA8" s="16">
        <v>15</v>
      </c>
      <c r="AB8" s="16">
        <v>10</v>
      </c>
      <c r="AC8" s="79" t="s">
        <v>242</v>
      </c>
      <c r="AD8" s="46" t="s">
        <v>249</v>
      </c>
      <c r="AE8" s="16">
        <f t="shared" si="0"/>
        <v>100</v>
      </c>
      <c r="AF8" s="16" t="str">
        <f t="shared" si="3"/>
        <v>Fuerte</v>
      </c>
      <c r="AG8" s="16" t="s">
        <v>79</v>
      </c>
      <c r="AH8" s="16" t="str">
        <f>VLOOKUP(CONCATENATE(AF8,AG8),Parámetros!$A$2:$B$10,2,FALSE)</f>
        <v>Fuerte</v>
      </c>
      <c r="AI8" s="16">
        <f t="shared" si="2"/>
        <v>100</v>
      </c>
      <c r="AJ8" s="20" t="str">
        <f>_xlfn.IFS(AVERAGE(AI8)=100,"Fuerte",AVERAGE(AI8)&lt;50,"Débil",AVERAGE(AI8)&gt;=50,"Moderado")</f>
        <v>Fuerte</v>
      </c>
      <c r="AK8" s="20" t="s">
        <v>80</v>
      </c>
      <c r="AL8" s="20" t="s">
        <v>81</v>
      </c>
      <c r="AM8" s="16">
        <v>2</v>
      </c>
      <c r="AN8" s="16">
        <f>VLOOKUP(CONCATENATE(AJ5,AK8,AL8),Parámetros!$A$27:$B$38,2,FALSE)</f>
        <v>0</v>
      </c>
      <c r="AO8" s="19" t="s">
        <v>82</v>
      </c>
      <c r="AP8" s="19" t="s">
        <v>83</v>
      </c>
      <c r="AQ8" s="18" t="str">
        <f>VLOOKUP(CONCATENATE(AO8,AP8),Parámetros!$A$56:$B$80,2,FALSE)</f>
        <v>Alto (8)</v>
      </c>
      <c r="AR8" s="16" t="s">
        <v>84</v>
      </c>
      <c r="AS8" s="21" t="s">
        <v>111</v>
      </c>
      <c r="AT8" s="20" t="s">
        <v>72</v>
      </c>
      <c r="AU8" s="20">
        <v>2025</v>
      </c>
      <c r="AV8" s="22" t="s">
        <v>253</v>
      </c>
      <c r="AW8" s="52" t="s">
        <v>112</v>
      </c>
      <c r="AX8" s="29" t="s">
        <v>88</v>
      </c>
      <c r="AY8" s="83" t="s">
        <v>243</v>
      </c>
      <c r="AZ8" s="82" t="s">
        <v>241</v>
      </c>
      <c r="BA8" s="11"/>
      <c r="BB8" s="11"/>
      <c r="BC8" s="11"/>
      <c r="BD8" s="11"/>
      <c r="BE8" s="11"/>
      <c r="BF8" s="11"/>
    </row>
    <row r="9" spans="1:58" s="17" customFormat="1" ht="122.25" customHeight="1" x14ac:dyDescent="0.25">
      <c r="A9" s="48">
        <v>4</v>
      </c>
      <c r="B9" s="54" t="s">
        <v>63</v>
      </c>
      <c r="C9" s="62" t="s">
        <v>64</v>
      </c>
      <c r="D9" s="62" t="s">
        <v>65</v>
      </c>
      <c r="E9" s="64" t="s">
        <v>66</v>
      </c>
      <c r="F9" s="52" t="s">
        <v>67</v>
      </c>
      <c r="G9" s="52" t="s">
        <v>107</v>
      </c>
      <c r="H9" s="52" t="s">
        <v>233</v>
      </c>
      <c r="I9" s="55" t="s">
        <v>254</v>
      </c>
      <c r="J9" s="52" t="s">
        <v>113</v>
      </c>
      <c r="K9" s="61" t="str">
        <f>IF(L9&lt;6,"Moderado (3)",IF(L9&lt;12,"Mayor (4)","Catastrófico (5)"))</f>
        <v>Mayor (4)</v>
      </c>
      <c r="L9" s="65">
        <f>COUNTIF('Criterios impacto 4'!H2:H20,"SI")</f>
        <v>11</v>
      </c>
      <c r="M9" s="63" t="str">
        <f>VLOOKUP(CONCATENATE(J9,K9),Parámetros!$A$56:$B$80,2,FALSE)</f>
        <v>Extremo (20)</v>
      </c>
      <c r="N9" s="20" t="s">
        <v>71</v>
      </c>
      <c r="O9" s="20" t="s">
        <v>72</v>
      </c>
      <c r="P9" s="20" t="s">
        <v>114</v>
      </c>
      <c r="Q9" s="20" t="s">
        <v>115</v>
      </c>
      <c r="R9" s="20" t="s">
        <v>116</v>
      </c>
      <c r="S9" s="20" t="s">
        <v>117</v>
      </c>
      <c r="T9" s="20" t="s">
        <v>118</v>
      </c>
      <c r="U9" s="20" t="s">
        <v>119</v>
      </c>
      <c r="V9" s="16">
        <v>15</v>
      </c>
      <c r="W9" s="16">
        <v>15</v>
      </c>
      <c r="X9" s="16">
        <v>15</v>
      </c>
      <c r="Y9" s="16">
        <v>15</v>
      </c>
      <c r="Z9" s="16">
        <v>15</v>
      </c>
      <c r="AA9" s="16">
        <v>15</v>
      </c>
      <c r="AB9" s="16">
        <v>10</v>
      </c>
      <c r="AC9" s="72" t="s">
        <v>245</v>
      </c>
      <c r="AD9" s="74" t="s">
        <v>255</v>
      </c>
      <c r="AE9" s="16">
        <f>SUM(V9:AB9)</f>
        <v>100</v>
      </c>
      <c r="AF9" s="16" t="str">
        <f t="shared" si="3"/>
        <v>Fuerte</v>
      </c>
      <c r="AG9" s="16" t="s">
        <v>79</v>
      </c>
      <c r="AH9" s="16" t="str">
        <f>VLOOKUP(CONCATENATE(AF9,AG9),Parámetros!$A$2:$B$10,2,FALSE)</f>
        <v>Fuerte</v>
      </c>
      <c r="AI9" s="16">
        <f t="shared" si="2"/>
        <v>100</v>
      </c>
      <c r="AJ9" s="55" t="str">
        <f>_xlfn.IFS(AVERAGE(AI9:AI10)=100,"Fuerte",AVERAGE(AI9:AI10)&lt;50,"Débil",AVERAGE(AI9:AI10)&gt;=50,"Moderado")</f>
        <v>Fuerte</v>
      </c>
      <c r="AK9" s="20" t="s">
        <v>80</v>
      </c>
      <c r="AL9" s="20" t="s">
        <v>81</v>
      </c>
      <c r="AM9" s="16">
        <v>2</v>
      </c>
      <c r="AN9" s="16">
        <v>0</v>
      </c>
      <c r="AO9" s="56" t="s">
        <v>70</v>
      </c>
      <c r="AP9" s="56" t="s">
        <v>83</v>
      </c>
      <c r="AQ9" s="57" t="str">
        <f>VLOOKUP(CONCATENATE(AO9,AP9),Parámetros!$A$56:$B$80,2,FALSE)</f>
        <v>Extremo (12)</v>
      </c>
      <c r="AR9" s="54" t="s">
        <v>84</v>
      </c>
      <c r="AS9" s="21" t="s">
        <v>120</v>
      </c>
      <c r="AT9" s="20" t="s">
        <v>72</v>
      </c>
      <c r="AU9" s="20">
        <v>2025</v>
      </c>
      <c r="AV9" s="26" t="s">
        <v>121</v>
      </c>
      <c r="AW9" s="52"/>
      <c r="AX9" s="53" t="s">
        <v>88</v>
      </c>
      <c r="AY9" s="49" t="s">
        <v>243</v>
      </c>
      <c r="AZ9" s="51" t="s">
        <v>241</v>
      </c>
      <c r="BA9" s="11"/>
      <c r="BB9" s="11"/>
      <c r="BC9" s="11"/>
      <c r="BD9" s="11"/>
      <c r="BE9" s="11"/>
      <c r="BF9" s="11"/>
    </row>
    <row r="10" spans="1:58" s="17" customFormat="1" ht="239.6" customHeight="1" x14ac:dyDescent="0.3">
      <c r="A10" s="48"/>
      <c r="B10" s="54"/>
      <c r="C10" s="62"/>
      <c r="D10" s="62"/>
      <c r="E10" s="64"/>
      <c r="F10" s="52"/>
      <c r="G10" s="52"/>
      <c r="H10" s="52"/>
      <c r="I10" s="55"/>
      <c r="J10" s="52"/>
      <c r="K10" s="61"/>
      <c r="L10" s="65"/>
      <c r="M10" s="63"/>
      <c r="N10" s="20" t="s">
        <v>99</v>
      </c>
      <c r="O10" s="20" t="s">
        <v>72</v>
      </c>
      <c r="P10" s="20" t="s">
        <v>101</v>
      </c>
      <c r="Q10" s="20" t="s">
        <v>122</v>
      </c>
      <c r="R10" s="20" t="s">
        <v>123</v>
      </c>
      <c r="S10" s="20" t="s">
        <v>246</v>
      </c>
      <c r="T10" s="20" t="s">
        <v>124</v>
      </c>
      <c r="U10" s="20" t="s">
        <v>125</v>
      </c>
      <c r="V10" s="16">
        <v>15</v>
      </c>
      <c r="W10" s="16">
        <v>15</v>
      </c>
      <c r="X10" s="16">
        <v>15</v>
      </c>
      <c r="Y10" s="16">
        <v>15</v>
      </c>
      <c r="Z10" s="16">
        <v>15</v>
      </c>
      <c r="AA10" s="16">
        <v>15</v>
      </c>
      <c r="AB10" s="16">
        <v>10</v>
      </c>
      <c r="AC10" s="73"/>
      <c r="AD10" s="75"/>
      <c r="AE10" s="16">
        <f>SUM(V10:AB10)</f>
        <v>100</v>
      </c>
      <c r="AF10" s="16" t="str">
        <f t="shared" si="3"/>
        <v>Fuerte</v>
      </c>
      <c r="AG10" s="16" t="s">
        <v>79</v>
      </c>
      <c r="AH10" s="16" t="str">
        <f>VLOOKUP(CONCATENATE(AF10,AG10),Parámetros!$A$2:$B$10,2,FALSE)</f>
        <v>Fuerte</v>
      </c>
      <c r="AI10" s="16">
        <f t="shared" si="2"/>
        <v>100</v>
      </c>
      <c r="AJ10" s="55"/>
      <c r="AK10" s="20" t="s">
        <v>80</v>
      </c>
      <c r="AL10" s="20" t="s">
        <v>81</v>
      </c>
      <c r="AM10" s="16">
        <v>2</v>
      </c>
      <c r="AN10" s="16">
        <v>0</v>
      </c>
      <c r="AO10" s="56"/>
      <c r="AP10" s="56"/>
      <c r="AQ10" s="57"/>
      <c r="AR10" s="54"/>
      <c r="AS10" s="21" t="s">
        <v>247</v>
      </c>
      <c r="AT10" s="20" t="s">
        <v>72</v>
      </c>
      <c r="AU10" s="20">
        <v>2025</v>
      </c>
      <c r="AV10" s="22" t="s">
        <v>126</v>
      </c>
      <c r="AW10" s="52"/>
      <c r="AX10" s="53"/>
      <c r="AY10" s="50"/>
      <c r="AZ10" s="50"/>
      <c r="BA10" s="11"/>
      <c r="BB10" s="11"/>
      <c r="BC10" s="11"/>
      <c r="BD10" s="11"/>
      <c r="BE10" s="11"/>
      <c r="BF10" s="11"/>
    </row>
    <row r="11" spans="1:58" s="1" customFormat="1" x14ac:dyDescent="0.25">
      <c r="V11" s="13"/>
      <c r="W11" s="13"/>
      <c r="X11" s="13"/>
      <c r="Y11" s="13"/>
      <c r="Z11" s="13"/>
      <c r="AA11" s="13"/>
      <c r="AB11" s="13"/>
      <c r="AC11" s="13"/>
      <c r="AD11" s="13"/>
      <c r="AE11" s="13"/>
      <c r="AF11" s="13"/>
      <c r="AG11" s="13"/>
      <c r="AH11" s="13"/>
      <c r="AI11" s="13"/>
      <c r="AJ11" s="13"/>
      <c r="AK11" s="13"/>
      <c r="AR11" s="12"/>
      <c r="AS11" s="14"/>
    </row>
    <row r="12" spans="1:58" x14ac:dyDescent="0.25">
      <c r="B12" s="1"/>
      <c r="C12" s="1"/>
      <c r="D12" s="1"/>
      <c r="E12" s="1"/>
      <c r="F12" s="1"/>
      <c r="G12" s="1"/>
      <c r="I12" s="1"/>
      <c r="J12" s="1"/>
      <c r="K12" s="1"/>
      <c r="L12" s="1"/>
      <c r="M12" s="1"/>
      <c r="N12" s="1"/>
      <c r="O12" s="1"/>
      <c r="P12" s="1"/>
      <c r="Q12" s="1"/>
      <c r="R12" s="1"/>
      <c r="S12" s="1"/>
      <c r="T12" s="1"/>
      <c r="U12" s="1"/>
      <c r="V12" s="13"/>
      <c r="W12" s="13"/>
      <c r="X12" s="13"/>
      <c r="Y12" s="13"/>
      <c r="Z12" s="13"/>
      <c r="AA12" s="13"/>
      <c r="AB12" s="13"/>
      <c r="AC12" s="13"/>
      <c r="AD12" s="13"/>
      <c r="AE12" s="13"/>
      <c r="AF12" s="13"/>
      <c r="AG12" s="13"/>
      <c r="AH12" s="13"/>
      <c r="AI12" s="13"/>
      <c r="AJ12" s="13"/>
      <c r="AK12" s="13"/>
      <c r="AL12" s="1"/>
      <c r="AM12" s="1"/>
      <c r="AN12" s="1"/>
      <c r="AO12" s="1"/>
      <c r="AP12" s="1"/>
      <c r="AQ12" s="1"/>
      <c r="AR12" s="1"/>
      <c r="AS12" s="14"/>
      <c r="AT12" s="1"/>
      <c r="AU12" s="1"/>
    </row>
    <row r="13" spans="1:58" x14ac:dyDescent="0.25">
      <c r="B13" s="1"/>
      <c r="C13" s="1"/>
      <c r="D13" s="1"/>
      <c r="E13" s="1"/>
      <c r="F13" s="1"/>
      <c r="G13" s="1"/>
      <c r="I13" s="1"/>
      <c r="J13" s="1"/>
      <c r="K13" s="1"/>
      <c r="L13" s="1"/>
      <c r="M13" s="1"/>
      <c r="N13" s="1"/>
      <c r="O13" s="1"/>
      <c r="P13" s="1"/>
      <c r="Q13" s="1"/>
      <c r="R13" s="1"/>
      <c r="S13" s="1"/>
      <c r="T13" s="1"/>
      <c r="U13" s="1"/>
      <c r="V13" s="13"/>
      <c r="W13" s="13"/>
      <c r="X13" s="13"/>
      <c r="Y13" s="13"/>
      <c r="Z13" s="13"/>
      <c r="AA13" s="13"/>
      <c r="AB13" s="13"/>
      <c r="AC13" s="13"/>
      <c r="AD13" s="13"/>
      <c r="AE13" s="13"/>
      <c r="AF13" s="13"/>
      <c r="AG13" s="13"/>
      <c r="AH13" s="13"/>
      <c r="AI13" s="13"/>
      <c r="AJ13" s="13"/>
      <c r="AK13" s="13"/>
      <c r="AL13" s="1"/>
      <c r="AM13" s="1"/>
      <c r="AN13" s="1"/>
      <c r="AO13" s="1"/>
      <c r="AP13" s="1"/>
      <c r="AQ13" s="1"/>
      <c r="AR13" s="1"/>
      <c r="AS13" s="14"/>
      <c r="AT13" s="1"/>
      <c r="AU13" s="1"/>
    </row>
    <row r="14" spans="1:58" x14ac:dyDescent="0.25">
      <c r="B14" s="1"/>
      <c r="C14" s="1"/>
      <c r="D14" s="1"/>
      <c r="E14" s="1"/>
      <c r="F14" s="1"/>
      <c r="G14" s="1"/>
      <c r="I14" s="1"/>
      <c r="J14" s="1"/>
      <c r="K14" s="1"/>
      <c r="L14" s="1"/>
      <c r="M14" s="1"/>
      <c r="N14" s="1"/>
      <c r="O14" s="1"/>
      <c r="P14" s="1"/>
      <c r="Q14" s="1"/>
      <c r="R14" s="1"/>
      <c r="S14" s="1"/>
      <c r="T14" s="1"/>
      <c r="U14" s="1"/>
      <c r="V14" s="13"/>
      <c r="W14" s="13"/>
      <c r="X14" s="13"/>
      <c r="Y14" s="13"/>
      <c r="Z14" s="13"/>
      <c r="AA14" s="13"/>
      <c r="AB14" s="13"/>
      <c r="AC14" s="13"/>
      <c r="AD14" s="13"/>
      <c r="AE14" s="13"/>
      <c r="AF14" s="13"/>
      <c r="AG14" s="13"/>
      <c r="AH14" s="13"/>
      <c r="AI14" s="13"/>
      <c r="AJ14" s="13"/>
      <c r="AK14" s="13"/>
      <c r="AL14" s="1"/>
      <c r="AM14" s="1"/>
      <c r="AN14" s="1"/>
      <c r="AO14" s="1"/>
      <c r="AP14" s="1"/>
      <c r="AQ14" s="1"/>
      <c r="AR14" s="1"/>
      <c r="AS14" s="14"/>
      <c r="AT14" s="1"/>
      <c r="AU14" s="1"/>
    </row>
    <row r="15" spans="1:58" x14ac:dyDescent="0.25">
      <c r="B15" s="1"/>
      <c r="C15" s="1"/>
      <c r="D15" s="1"/>
      <c r="E15" s="1"/>
      <c r="F15" s="1"/>
      <c r="G15" s="1"/>
      <c r="I15" s="1"/>
      <c r="J15" s="1"/>
      <c r="K15" s="1"/>
      <c r="L15" s="1"/>
      <c r="M15" s="1"/>
      <c r="N15" s="1"/>
      <c r="O15" s="1"/>
      <c r="P15" s="1"/>
      <c r="Q15" s="1"/>
      <c r="R15" s="1"/>
      <c r="S15" s="1"/>
      <c r="T15" s="1"/>
      <c r="U15" s="1"/>
      <c r="V15" s="13"/>
      <c r="W15" s="13"/>
      <c r="X15" s="13"/>
      <c r="Y15" s="13"/>
      <c r="Z15" s="13"/>
      <c r="AA15" s="13"/>
      <c r="AB15" s="13"/>
      <c r="AC15" s="13"/>
      <c r="AD15" s="13"/>
      <c r="AE15" s="13"/>
      <c r="AF15" s="13"/>
      <c r="AG15" s="13"/>
      <c r="AH15" s="13"/>
      <c r="AI15" s="13"/>
      <c r="AJ15" s="13"/>
      <c r="AK15" s="13"/>
      <c r="AL15" s="1"/>
      <c r="AM15" s="1"/>
      <c r="AN15" s="1"/>
      <c r="AO15" s="1"/>
      <c r="AP15" s="1"/>
      <c r="AQ15" s="1"/>
      <c r="AR15" s="1"/>
      <c r="AS15" s="14"/>
      <c r="AT15" s="1"/>
      <c r="AU15" s="1"/>
    </row>
    <row r="16" spans="1:58" x14ac:dyDescent="0.25">
      <c r="B16" s="1"/>
      <c r="C16" s="1"/>
      <c r="D16" s="1"/>
      <c r="E16" s="1"/>
      <c r="F16" s="1"/>
      <c r="G16" s="1"/>
      <c r="I16" s="1"/>
      <c r="J16" s="1"/>
      <c r="K16" s="1"/>
      <c r="L16" s="1"/>
      <c r="M16" s="1"/>
      <c r="N16" s="1"/>
      <c r="O16" s="1"/>
      <c r="P16" s="1"/>
      <c r="Q16" s="1"/>
      <c r="R16" s="1"/>
      <c r="S16" s="1"/>
      <c r="T16" s="1"/>
      <c r="U16" s="1"/>
      <c r="V16" s="13"/>
      <c r="W16" s="13"/>
      <c r="X16" s="13"/>
      <c r="Y16" s="13"/>
      <c r="Z16" s="13"/>
      <c r="AA16" s="13"/>
      <c r="AB16" s="13"/>
      <c r="AC16" s="13"/>
      <c r="AD16" s="13"/>
      <c r="AE16" s="13"/>
      <c r="AF16" s="13"/>
      <c r="AG16" s="13"/>
      <c r="AH16" s="13"/>
      <c r="AI16" s="13"/>
      <c r="AJ16" s="13"/>
      <c r="AK16" s="13"/>
      <c r="AL16" s="1"/>
      <c r="AM16" s="1"/>
      <c r="AN16" s="1"/>
      <c r="AO16" s="1"/>
      <c r="AP16" s="1"/>
      <c r="AQ16" s="1"/>
      <c r="AR16" s="1"/>
      <c r="AS16" s="14"/>
      <c r="AT16" s="1"/>
      <c r="AU16" s="1"/>
    </row>
    <row r="17" spans="2:47" x14ac:dyDescent="0.25">
      <c r="B17" s="1"/>
      <c r="C17" s="1"/>
      <c r="D17" s="1"/>
      <c r="E17" s="1"/>
      <c r="F17" s="1"/>
      <c r="G17" s="1"/>
      <c r="I17" s="1"/>
      <c r="J17" s="1"/>
      <c r="K17" s="1"/>
      <c r="L17" s="1"/>
      <c r="M17" s="1"/>
      <c r="N17" s="1"/>
      <c r="O17" s="1"/>
      <c r="P17" s="1"/>
      <c r="Q17" s="1"/>
      <c r="R17" s="1"/>
      <c r="S17" s="1"/>
      <c r="T17" s="1"/>
      <c r="U17" s="1"/>
      <c r="V17" s="13"/>
      <c r="W17" s="13"/>
      <c r="X17" s="13"/>
      <c r="Y17" s="13"/>
      <c r="Z17" s="13"/>
      <c r="AA17" s="13"/>
      <c r="AB17" s="13"/>
      <c r="AC17" s="13"/>
      <c r="AD17" s="13"/>
      <c r="AE17" s="13"/>
      <c r="AF17" s="13"/>
      <c r="AG17" s="13"/>
      <c r="AH17" s="13"/>
      <c r="AI17" s="13"/>
      <c r="AJ17" s="13"/>
      <c r="AK17" s="13"/>
      <c r="AL17" s="1"/>
      <c r="AM17" s="1"/>
      <c r="AN17" s="1"/>
      <c r="AO17" s="1"/>
      <c r="AP17" s="1"/>
      <c r="AQ17" s="1"/>
      <c r="AR17" s="1"/>
      <c r="AS17" s="14"/>
      <c r="AT17" s="1"/>
      <c r="AU17" s="1"/>
    </row>
    <row r="18" spans="2:47" x14ac:dyDescent="0.25">
      <c r="B18" s="1"/>
      <c r="C18" s="1"/>
      <c r="D18" s="1"/>
      <c r="E18" s="1"/>
      <c r="F18" s="1"/>
      <c r="G18" s="1"/>
      <c r="I18" s="1"/>
      <c r="J18" s="1"/>
      <c r="K18" s="1"/>
      <c r="L18" s="1"/>
      <c r="M18" s="1"/>
      <c r="N18" s="1"/>
      <c r="O18" s="1"/>
      <c r="P18" s="1"/>
      <c r="Q18" s="1"/>
      <c r="R18" s="1"/>
      <c r="S18" s="1"/>
      <c r="T18" s="1"/>
      <c r="U18" s="1"/>
      <c r="V18" s="13"/>
      <c r="W18" s="13"/>
      <c r="X18" s="13"/>
      <c r="Y18" s="13"/>
      <c r="Z18" s="13"/>
      <c r="AA18" s="13"/>
      <c r="AB18" s="13"/>
      <c r="AC18" s="13"/>
      <c r="AD18" s="13"/>
      <c r="AE18" s="13"/>
      <c r="AF18" s="13"/>
      <c r="AG18" s="13"/>
      <c r="AH18" s="13"/>
      <c r="AI18" s="13"/>
      <c r="AJ18" s="13"/>
      <c r="AK18" s="13"/>
      <c r="AL18" s="1"/>
      <c r="AM18" s="1"/>
      <c r="AN18" s="1"/>
      <c r="AO18" s="1"/>
      <c r="AP18" s="1"/>
      <c r="AQ18" s="1"/>
      <c r="AR18" s="1"/>
      <c r="AS18" s="14"/>
      <c r="AT18" s="1"/>
      <c r="AU18" s="1"/>
    </row>
    <row r="19" spans="2:47" x14ac:dyDescent="0.25">
      <c r="B19" s="1"/>
      <c r="C19" s="1"/>
      <c r="D19" s="1"/>
      <c r="E19" s="1"/>
      <c r="F19" s="1"/>
      <c r="G19" s="1"/>
      <c r="I19" s="1"/>
      <c r="J19" s="1"/>
      <c r="K19" s="1"/>
      <c r="L19" s="1"/>
      <c r="M19" s="1"/>
      <c r="N19" s="1"/>
      <c r="O19" s="1"/>
      <c r="P19" s="1"/>
      <c r="Q19" s="1"/>
      <c r="R19" s="1"/>
      <c r="S19" s="1"/>
      <c r="T19" s="1"/>
      <c r="U19" s="1"/>
      <c r="V19" s="13"/>
      <c r="W19" s="13"/>
      <c r="X19" s="13"/>
      <c r="Y19" s="13"/>
      <c r="Z19" s="13"/>
      <c r="AA19" s="13"/>
      <c r="AB19" s="13"/>
      <c r="AC19" s="13"/>
      <c r="AD19" s="13"/>
      <c r="AE19" s="13"/>
      <c r="AF19" s="13"/>
      <c r="AG19" s="13"/>
      <c r="AH19" s="13"/>
      <c r="AI19" s="13"/>
      <c r="AJ19" s="13"/>
      <c r="AK19" s="13"/>
      <c r="AL19" s="1"/>
      <c r="AM19" s="1"/>
      <c r="AN19" s="1"/>
      <c r="AO19" s="1"/>
      <c r="AP19" s="1"/>
      <c r="AQ19" s="1"/>
      <c r="AR19" s="1"/>
      <c r="AS19" s="14"/>
      <c r="AT19" s="1"/>
      <c r="AU19" s="1"/>
    </row>
    <row r="20" spans="2:47" x14ac:dyDescent="0.25">
      <c r="B20" s="1"/>
      <c r="C20" s="1"/>
      <c r="D20" s="1"/>
      <c r="E20" s="1"/>
      <c r="F20" s="1"/>
      <c r="G20" s="1"/>
      <c r="I20" s="1"/>
      <c r="J20" s="1"/>
      <c r="K20" s="1"/>
    </row>
    <row r="21" spans="2:47" x14ac:dyDescent="0.25">
      <c r="B21" s="1"/>
      <c r="C21" s="1"/>
      <c r="D21" s="1"/>
      <c r="E21" s="1"/>
      <c r="F21" s="1"/>
      <c r="G21" s="1"/>
      <c r="I21" s="1"/>
      <c r="J21" s="1"/>
      <c r="K21" s="1"/>
    </row>
    <row r="22" spans="2:47" x14ac:dyDescent="0.25">
      <c r="B22" s="1"/>
      <c r="C22" s="1"/>
      <c r="D22" s="1"/>
      <c r="E22" s="1"/>
      <c r="F22" s="1"/>
      <c r="G22" s="1"/>
      <c r="I22" s="1"/>
      <c r="J22" s="1"/>
      <c r="K22" s="1"/>
    </row>
    <row r="23" spans="2:47" x14ac:dyDescent="0.25">
      <c r="B23" s="1"/>
      <c r="C23" s="1"/>
      <c r="D23" s="1"/>
      <c r="E23" s="1"/>
      <c r="F23" s="1"/>
      <c r="G23" s="1"/>
      <c r="I23" s="1"/>
      <c r="J23" s="1"/>
      <c r="K23" s="1"/>
    </row>
  </sheetData>
  <sheetProtection selectLockedCells="1"/>
  <protectedRanges>
    <protectedRange sqref="S9:S10" name="Rango2_2"/>
    <protectedRange sqref="P9" name="Rango2_3"/>
  </protectedRanges>
  <mergeCells count="55">
    <mergeCell ref="AC9:AC10"/>
    <mergeCell ref="AD9:AD10"/>
    <mergeCell ref="AY3:AZ3"/>
    <mergeCell ref="AS6:AS7"/>
    <mergeCell ref="AR6:AR7"/>
    <mergeCell ref="AT6:AT7"/>
    <mergeCell ref="B2:E2"/>
    <mergeCell ref="L6:L7"/>
    <mergeCell ref="G3:I3"/>
    <mergeCell ref="B6:B7"/>
    <mergeCell ref="I5:I7"/>
    <mergeCell ref="J6:J7"/>
    <mergeCell ref="K6:K7"/>
    <mergeCell ref="E6:E7"/>
    <mergeCell ref="H6:H7"/>
    <mergeCell ref="G6:G7"/>
    <mergeCell ref="F6:F7"/>
    <mergeCell ref="D6:D7"/>
    <mergeCell ref="C6:C7"/>
    <mergeCell ref="M6:M7"/>
    <mergeCell ref="M9:M10"/>
    <mergeCell ref="E9:E10"/>
    <mergeCell ref="D9:D10"/>
    <mergeCell ref="C9:C10"/>
    <mergeCell ref="L9:L10"/>
    <mergeCell ref="B9:B10"/>
    <mergeCell ref="G9:G10"/>
    <mergeCell ref="F9:F10"/>
    <mergeCell ref="K9:K10"/>
    <mergeCell ref="J9:J10"/>
    <mergeCell ref="I9:I10"/>
    <mergeCell ref="H9:H10"/>
    <mergeCell ref="AO6:AO7"/>
    <mergeCell ref="AQ6:AQ7"/>
    <mergeCell ref="AV6:AV7"/>
    <mergeCell ref="AW6:AW7"/>
    <mergeCell ref="AC3:AD3"/>
    <mergeCell ref="AC6:AC7"/>
    <mergeCell ref="AD6:AD7"/>
    <mergeCell ref="A6:A7"/>
    <mergeCell ref="A9:A10"/>
    <mergeCell ref="AY6:AY7"/>
    <mergeCell ref="AZ6:AZ7"/>
    <mergeCell ref="AY9:AY10"/>
    <mergeCell ref="AZ9:AZ10"/>
    <mergeCell ref="AU6:AU7"/>
    <mergeCell ref="AX9:AX10"/>
    <mergeCell ref="AR9:AR10"/>
    <mergeCell ref="AJ9:AJ10"/>
    <mergeCell ref="AO9:AO10"/>
    <mergeCell ref="AP9:AP10"/>
    <mergeCell ref="AQ9:AQ10"/>
    <mergeCell ref="AW8:AW10"/>
    <mergeCell ref="AX6:AX7"/>
    <mergeCell ref="AP6:AP7"/>
  </mergeCells>
  <conditionalFormatting sqref="L5:L6">
    <cfRule type="containsText" dxfId="13" priority="2" operator="containsText" text="❌">
      <formula>NOT(ISERROR(SEARCH(("❌"),(L5))))</formula>
    </cfRule>
  </conditionalFormatting>
  <conditionalFormatting sqref="L8:L9">
    <cfRule type="containsText" dxfId="12" priority="1" operator="containsText" text="❌">
      <formula>NOT(ISERROR(SEARCH(("❌"),(L8))))</formula>
    </cfRule>
  </conditionalFormatting>
  <conditionalFormatting sqref="M5:M6 M8:M9">
    <cfRule type="containsText" dxfId="11" priority="15" operator="containsText" text="Bajo">
      <formula>NOT(ISERROR(SEARCH("Bajo",M5)))</formula>
    </cfRule>
    <cfRule type="containsText" dxfId="10" priority="16" operator="containsText" text="Moderado">
      <formula>NOT(ISERROR(SEARCH("Moderado",M5)))</formula>
    </cfRule>
    <cfRule type="containsText" dxfId="9" priority="17" operator="containsText" text="Alto">
      <formula>NOT(ISERROR(SEARCH("Alto",M5)))</formula>
    </cfRule>
    <cfRule type="containsText" dxfId="8" priority="18" operator="containsText" text="Extremo">
      <formula>NOT(ISERROR(SEARCH("Extremo",M5)))</formula>
    </cfRule>
  </conditionalFormatting>
  <conditionalFormatting sqref="AQ5:AQ6">
    <cfRule type="containsText" dxfId="7" priority="11" operator="containsText" text="Alto">
      <formula>NOT(ISERROR(SEARCH("Alto",AQ5)))</formula>
    </cfRule>
    <cfRule type="containsText" dxfId="6" priority="12" operator="containsText" text="Moderado">
      <formula>NOT(ISERROR(SEARCH("Moderado",AQ5)))</formula>
    </cfRule>
    <cfRule type="containsText" dxfId="5" priority="13" operator="containsText" text="Bajo">
      <formula>NOT(ISERROR(SEARCH("Bajo",AQ5)))</formula>
    </cfRule>
    <cfRule type="containsText" dxfId="4" priority="14" operator="containsText" text="Extremo">
      <formula>NOT(ISERROR(SEARCH("Extremo",AQ5)))</formula>
    </cfRule>
  </conditionalFormatting>
  <conditionalFormatting sqref="AQ8:AQ9">
    <cfRule type="containsText" dxfId="3" priority="4" operator="containsText" text="Alto">
      <formula>NOT(ISERROR(SEARCH("Alto",AQ8)))</formula>
    </cfRule>
    <cfRule type="containsText" dxfId="2" priority="5" operator="containsText" text="Moderado">
      <formula>NOT(ISERROR(SEARCH("Moderado",AQ8)))</formula>
    </cfRule>
    <cfRule type="containsText" dxfId="1" priority="6" operator="containsText" text="Bajo">
      <formula>NOT(ISERROR(SEARCH("Bajo",AQ8)))</formula>
    </cfRule>
    <cfRule type="containsText" dxfId="0" priority="7" operator="containsText" text="Extremo">
      <formula>NOT(ISERROR(SEARCH("Extremo",AQ8)))</formula>
    </cfRule>
  </conditionalFormatting>
  <pageMargins left="0.19685039370078741" right="0.19685039370078741" top="1.2204724409448819" bottom="0.19685039370078741" header="0.31496062992125984" footer="0.31496062992125984"/>
  <pageSetup paperSize="119" scale="60" orientation="landscape" r:id="rId1"/>
  <headerFooter>
    <oddHeader>&amp;C&amp;G
MATRIZ DE RIESGOS DEL PROCESO DE ADQUISICIÓN DE BIENES Y SERVICIOS VIGENCIA 2019</oddHeader>
    <oddFooter>&amp;C&amp;"Arial,Normal"&amp;10Página &amp;P de &amp;N</oddFooter>
  </headerFooter>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Parámetros!$A$40:$A$44</xm:f>
          </x14:formula1>
          <xm:sqref>J8:J9 J5:J6 AO5:AO6 AO8:AO9</xm:sqref>
        </x14:dataValidation>
        <x14:dataValidation type="list" allowBlank="1" showInputMessage="1" showErrorMessage="1" xr:uid="{00000000-0002-0000-0000-000001000000}">
          <x14:formula1>
            <xm:f>Parámetros!$A$47:$A$51</xm:f>
          </x14:formula1>
          <xm:sqref>AP5:AP6 AP8:AP9</xm:sqref>
        </x14:dataValidation>
        <x14:dataValidation type="list" allowBlank="1" showInputMessage="1" showErrorMessage="1" xr:uid="{00000000-0002-0000-0000-000002000000}">
          <x14:formula1>
            <xm:f>Parámetros!$A$99:$A$115</xm:f>
          </x14:formula1>
          <xm:sqref>B9 B5</xm:sqref>
        </x14:dataValidation>
        <x14:dataValidation type="list" allowBlank="1" showInputMessage="1" showErrorMessage="1" xr:uid="{00000000-0002-0000-0000-000003000000}">
          <x14:formula1>
            <xm:f>Parámetros!$A$93:$A$96</xm:f>
          </x14:formula1>
          <xm:sqref>AR5:AR6 AR8:AR9 AR11:AR1048576</xm:sqref>
        </x14:dataValidation>
        <x14:dataValidation type="list" allowBlank="1" showInputMessage="1" showErrorMessage="1" xr:uid="{00000000-0002-0000-0000-000004000000}">
          <x14:formula1>
            <xm:f>Parámetros!$A$84:$A$85</xm:f>
          </x14:formula1>
          <xm:sqref>AK5:AK10</xm:sqref>
        </x14:dataValidation>
        <x14:dataValidation type="list" allowBlank="1" showInputMessage="1" showErrorMessage="1" xr:uid="{00000000-0002-0000-0000-000005000000}">
          <x14:formula1>
            <xm:f>Parámetros!$B$84:$B$86</xm:f>
          </x14:formula1>
          <xm:sqref>AL5:AL10</xm:sqref>
        </x14:dataValidation>
        <x14:dataValidation type="list" allowBlank="1" showInputMessage="1" showErrorMessage="1" xr:uid="{00000000-0002-0000-0000-000006000000}">
          <x14:formula1>
            <xm:f>Parámetros!$A$118:$A$120</xm:f>
          </x14:formula1>
          <xm:sqref>AG5:AG10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F582A-C23F-46B7-8929-F70CDFE0905E}">
  <dimension ref="A1:L20"/>
  <sheetViews>
    <sheetView workbookViewId="0">
      <selection activeCell="H19" sqref="H19"/>
    </sheetView>
  </sheetViews>
  <sheetFormatPr baseColWidth="10" defaultColWidth="11.44140625" defaultRowHeight="14.4" x14ac:dyDescent="0.25"/>
  <cols>
    <col min="1" max="16384" width="11.44140625" style="27"/>
  </cols>
  <sheetData>
    <row r="1" spans="1:12" ht="17.7" x14ac:dyDescent="0.3">
      <c r="A1" s="71" t="s">
        <v>0</v>
      </c>
      <c r="B1" s="71"/>
      <c r="C1" s="71"/>
      <c r="D1" s="71"/>
      <c r="E1" s="71"/>
      <c r="F1" s="71"/>
      <c r="G1" s="71"/>
      <c r="H1" s="71"/>
    </row>
    <row r="2" spans="1:12" x14ac:dyDescent="0.25">
      <c r="A2" s="70" t="s">
        <v>1</v>
      </c>
      <c r="B2" s="70"/>
      <c r="C2" s="70"/>
      <c r="D2" s="70"/>
      <c r="E2" s="70"/>
      <c r="F2" s="70"/>
      <c r="G2" s="70"/>
      <c r="H2" s="28" t="s">
        <v>2</v>
      </c>
    </row>
    <row r="3" spans="1:12" x14ac:dyDescent="0.25">
      <c r="A3" s="70" t="s">
        <v>3</v>
      </c>
      <c r="B3" s="70"/>
      <c r="C3" s="70"/>
      <c r="D3" s="70"/>
      <c r="E3" s="70"/>
      <c r="F3" s="70"/>
      <c r="G3" s="70"/>
      <c r="H3" s="28" t="s">
        <v>4</v>
      </c>
    </row>
    <row r="4" spans="1:12" x14ac:dyDescent="0.25">
      <c r="A4" s="70" t="s">
        <v>5</v>
      </c>
      <c r="B4" s="70"/>
      <c r="C4" s="70"/>
      <c r="D4" s="70"/>
      <c r="E4" s="70"/>
      <c r="F4" s="70"/>
      <c r="G4" s="70"/>
      <c r="H4" s="28" t="s">
        <v>4</v>
      </c>
    </row>
    <row r="5" spans="1:12" x14ac:dyDescent="0.25">
      <c r="A5" s="70" t="s">
        <v>6</v>
      </c>
      <c r="B5" s="70"/>
      <c r="C5" s="70"/>
      <c r="D5" s="70"/>
      <c r="E5" s="70"/>
      <c r="F5" s="70"/>
      <c r="G5" s="70"/>
      <c r="H5" s="28" t="s">
        <v>2</v>
      </c>
    </row>
    <row r="6" spans="1:12" x14ac:dyDescent="0.25">
      <c r="A6" s="70" t="s">
        <v>7</v>
      </c>
      <c r="B6" s="70"/>
      <c r="C6" s="70"/>
      <c r="D6" s="70"/>
      <c r="E6" s="70"/>
      <c r="F6" s="70"/>
      <c r="G6" s="70"/>
      <c r="H6" s="28" t="s">
        <v>4</v>
      </c>
    </row>
    <row r="7" spans="1:12" x14ac:dyDescent="0.25">
      <c r="A7" s="70" t="s">
        <v>8</v>
      </c>
      <c r="B7" s="70"/>
      <c r="C7" s="70"/>
      <c r="D7" s="70"/>
      <c r="E7" s="70"/>
      <c r="F7" s="70"/>
      <c r="G7" s="70"/>
      <c r="H7" s="28" t="s">
        <v>4</v>
      </c>
    </row>
    <row r="8" spans="1:12" x14ac:dyDescent="0.25">
      <c r="A8" s="70" t="s">
        <v>9</v>
      </c>
      <c r="B8" s="70"/>
      <c r="C8" s="70"/>
      <c r="D8" s="70"/>
      <c r="E8" s="70"/>
      <c r="F8" s="70"/>
      <c r="G8" s="70"/>
      <c r="H8" s="28" t="s">
        <v>4</v>
      </c>
    </row>
    <row r="9" spans="1:12" x14ac:dyDescent="0.25">
      <c r="A9" s="70" t="s">
        <v>10</v>
      </c>
      <c r="B9" s="70"/>
      <c r="C9" s="70"/>
      <c r="D9" s="70"/>
      <c r="E9" s="70"/>
      <c r="F9" s="70"/>
      <c r="G9" s="70"/>
      <c r="H9" s="28" t="s">
        <v>2</v>
      </c>
    </row>
    <row r="10" spans="1:12" x14ac:dyDescent="0.25">
      <c r="A10" s="70" t="s">
        <v>11</v>
      </c>
      <c r="B10" s="70"/>
      <c r="C10" s="70"/>
      <c r="D10" s="70"/>
      <c r="E10" s="70"/>
      <c r="F10" s="70"/>
      <c r="G10" s="70"/>
      <c r="H10" s="28" t="s">
        <v>2</v>
      </c>
    </row>
    <row r="11" spans="1:12" x14ac:dyDescent="0.25">
      <c r="A11" s="70" t="s">
        <v>12</v>
      </c>
      <c r="B11" s="70"/>
      <c r="C11" s="70"/>
      <c r="D11" s="70"/>
      <c r="E11" s="70"/>
      <c r="F11" s="70"/>
      <c r="G11" s="70"/>
      <c r="H11" s="28" t="s">
        <v>4</v>
      </c>
    </row>
    <row r="12" spans="1:12" x14ac:dyDescent="0.25">
      <c r="A12" s="70" t="s">
        <v>13</v>
      </c>
      <c r="B12" s="70"/>
      <c r="C12" s="70"/>
      <c r="D12" s="70"/>
      <c r="E12" s="70"/>
      <c r="F12" s="70"/>
      <c r="G12" s="70"/>
      <c r="H12" s="28" t="s">
        <v>4</v>
      </c>
    </row>
    <row r="13" spans="1:12" x14ac:dyDescent="0.25">
      <c r="A13" s="70" t="s">
        <v>14</v>
      </c>
      <c r="B13" s="70"/>
      <c r="C13" s="70"/>
      <c r="D13" s="70"/>
      <c r="E13" s="70"/>
      <c r="F13" s="70"/>
      <c r="G13" s="70"/>
      <c r="H13" s="28" t="s">
        <v>4</v>
      </c>
      <c r="L13" s="27" t="s">
        <v>4</v>
      </c>
    </row>
    <row r="14" spans="1:12" x14ac:dyDescent="0.25">
      <c r="A14" s="70" t="s">
        <v>15</v>
      </c>
      <c r="B14" s="70"/>
      <c r="C14" s="70"/>
      <c r="D14" s="70"/>
      <c r="E14" s="70"/>
      <c r="F14" s="70"/>
      <c r="G14" s="70"/>
      <c r="H14" s="28" t="s">
        <v>4</v>
      </c>
      <c r="L14" s="27" t="s">
        <v>2</v>
      </c>
    </row>
    <row r="15" spans="1:12" x14ac:dyDescent="0.25">
      <c r="A15" s="70" t="s">
        <v>16</v>
      </c>
      <c r="B15" s="70"/>
      <c r="C15" s="70"/>
      <c r="D15" s="70"/>
      <c r="E15" s="70"/>
      <c r="F15" s="70"/>
      <c r="G15" s="70"/>
      <c r="H15" s="28" t="s">
        <v>4</v>
      </c>
    </row>
    <row r="16" spans="1:12" x14ac:dyDescent="0.25">
      <c r="A16" s="70" t="s">
        <v>17</v>
      </c>
      <c r="B16" s="70"/>
      <c r="C16" s="70"/>
      <c r="D16" s="70"/>
      <c r="E16" s="70"/>
      <c r="F16" s="70"/>
      <c r="G16" s="70"/>
      <c r="H16" s="28" t="s">
        <v>2</v>
      </c>
    </row>
    <row r="17" spans="1:8" x14ac:dyDescent="0.25">
      <c r="A17" s="70" t="s">
        <v>18</v>
      </c>
      <c r="B17" s="70"/>
      <c r="C17" s="70"/>
      <c r="D17" s="70"/>
      <c r="E17" s="70"/>
      <c r="F17" s="70"/>
      <c r="G17" s="70"/>
      <c r="H17" s="28" t="s">
        <v>2</v>
      </c>
    </row>
    <row r="18" spans="1:8" x14ac:dyDescent="0.25">
      <c r="A18" s="70" t="s">
        <v>19</v>
      </c>
      <c r="B18" s="70"/>
      <c r="C18" s="70"/>
      <c r="D18" s="70"/>
      <c r="E18" s="70"/>
      <c r="F18" s="70"/>
      <c r="G18" s="70"/>
      <c r="H18" s="28" t="s">
        <v>2</v>
      </c>
    </row>
    <row r="19" spans="1:8" x14ac:dyDescent="0.25">
      <c r="A19" s="70" t="s">
        <v>20</v>
      </c>
      <c r="B19" s="70"/>
      <c r="C19" s="70"/>
      <c r="D19" s="70"/>
      <c r="E19" s="70"/>
      <c r="F19" s="70"/>
      <c r="G19" s="70"/>
      <c r="H19" s="28" t="s">
        <v>4</v>
      </c>
    </row>
    <row r="20" spans="1:8" x14ac:dyDescent="0.25">
      <c r="A20" s="70" t="s">
        <v>21</v>
      </c>
      <c r="B20" s="70"/>
      <c r="C20" s="70"/>
      <c r="D20" s="70"/>
      <c r="E20" s="70"/>
      <c r="F20" s="70"/>
      <c r="G20" s="70"/>
      <c r="H20" s="28" t="s">
        <v>2</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BE491365-9DC4-4746-9AE6-638052BA3C4D}">
      <formula1>$L$13:$L$14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0E9F6-D913-4D45-9A9F-1A0A786D6690}">
  <dimension ref="A1:L20"/>
  <sheetViews>
    <sheetView workbookViewId="0">
      <selection activeCell="H19" sqref="H19"/>
    </sheetView>
  </sheetViews>
  <sheetFormatPr baseColWidth="10" defaultColWidth="11.44140625" defaultRowHeight="14.4" x14ac:dyDescent="0.25"/>
  <cols>
    <col min="1" max="16384" width="11.44140625" style="27"/>
  </cols>
  <sheetData>
    <row r="1" spans="1:12" ht="17.7" x14ac:dyDescent="0.3">
      <c r="A1" s="71" t="s">
        <v>0</v>
      </c>
      <c r="B1" s="71"/>
      <c r="C1" s="71"/>
      <c r="D1" s="71"/>
      <c r="E1" s="71"/>
      <c r="F1" s="71"/>
      <c r="G1" s="71"/>
      <c r="H1" s="71"/>
    </row>
    <row r="2" spans="1:12" x14ac:dyDescent="0.25">
      <c r="A2" s="70" t="s">
        <v>1</v>
      </c>
      <c r="B2" s="70"/>
      <c r="C2" s="70"/>
      <c r="D2" s="70"/>
      <c r="E2" s="70"/>
      <c r="F2" s="70"/>
      <c r="G2" s="70"/>
      <c r="H2" s="28" t="s">
        <v>2</v>
      </c>
    </row>
    <row r="3" spans="1:12" x14ac:dyDescent="0.25">
      <c r="A3" s="70" t="s">
        <v>3</v>
      </c>
      <c r="B3" s="70"/>
      <c r="C3" s="70"/>
      <c r="D3" s="70"/>
      <c r="E3" s="70"/>
      <c r="F3" s="70"/>
      <c r="G3" s="70"/>
      <c r="H3" s="28" t="s">
        <v>2</v>
      </c>
    </row>
    <row r="4" spans="1:12" x14ac:dyDescent="0.25">
      <c r="A4" s="70" t="s">
        <v>5</v>
      </c>
      <c r="B4" s="70"/>
      <c r="C4" s="70"/>
      <c r="D4" s="70"/>
      <c r="E4" s="70"/>
      <c r="F4" s="70"/>
      <c r="G4" s="70"/>
      <c r="H4" s="28" t="s">
        <v>2</v>
      </c>
    </row>
    <row r="5" spans="1:12" x14ac:dyDescent="0.25">
      <c r="A5" s="70" t="s">
        <v>6</v>
      </c>
      <c r="B5" s="70"/>
      <c r="C5" s="70"/>
      <c r="D5" s="70"/>
      <c r="E5" s="70"/>
      <c r="F5" s="70"/>
      <c r="G5" s="70"/>
      <c r="H5" s="28" t="s">
        <v>2</v>
      </c>
    </row>
    <row r="6" spans="1:12" x14ac:dyDescent="0.25">
      <c r="A6" s="70" t="s">
        <v>7</v>
      </c>
      <c r="B6" s="70"/>
      <c r="C6" s="70"/>
      <c r="D6" s="70"/>
      <c r="E6" s="70"/>
      <c r="F6" s="70"/>
      <c r="G6" s="70"/>
      <c r="H6" s="28" t="s">
        <v>2</v>
      </c>
    </row>
    <row r="7" spans="1:12" x14ac:dyDescent="0.25">
      <c r="A7" s="70" t="s">
        <v>8</v>
      </c>
      <c r="B7" s="70"/>
      <c r="C7" s="70"/>
      <c r="D7" s="70"/>
      <c r="E7" s="70"/>
      <c r="F7" s="70"/>
      <c r="G7" s="70"/>
      <c r="H7" s="28" t="s">
        <v>2</v>
      </c>
    </row>
    <row r="8" spans="1:12" x14ac:dyDescent="0.25">
      <c r="A8" s="70" t="s">
        <v>9</v>
      </c>
      <c r="B8" s="70"/>
      <c r="C8" s="70"/>
      <c r="D8" s="70"/>
      <c r="E8" s="70"/>
      <c r="F8" s="70"/>
      <c r="G8" s="70"/>
      <c r="H8" s="28" t="s">
        <v>4</v>
      </c>
    </row>
    <row r="9" spans="1:12" x14ac:dyDescent="0.25">
      <c r="A9" s="70" t="s">
        <v>10</v>
      </c>
      <c r="B9" s="70"/>
      <c r="C9" s="70"/>
      <c r="D9" s="70"/>
      <c r="E9" s="70"/>
      <c r="F9" s="70"/>
      <c r="G9" s="70"/>
      <c r="H9" s="28" t="s">
        <v>2</v>
      </c>
    </row>
    <row r="10" spans="1:12" x14ac:dyDescent="0.25">
      <c r="A10" s="70" t="s">
        <v>11</v>
      </c>
      <c r="B10" s="70"/>
      <c r="C10" s="70"/>
      <c r="D10" s="70"/>
      <c r="E10" s="70"/>
      <c r="F10" s="70"/>
      <c r="G10" s="70"/>
      <c r="H10" s="28" t="s">
        <v>2</v>
      </c>
    </row>
    <row r="11" spans="1:12" x14ac:dyDescent="0.25">
      <c r="A11" s="70" t="s">
        <v>12</v>
      </c>
      <c r="B11" s="70"/>
      <c r="C11" s="70"/>
      <c r="D11" s="70"/>
      <c r="E11" s="70"/>
      <c r="F11" s="70"/>
      <c r="G11" s="70"/>
      <c r="H11" s="28" t="s">
        <v>4</v>
      </c>
    </row>
    <row r="12" spans="1:12" x14ac:dyDescent="0.25">
      <c r="A12" s="70" t="s">
        <v>13</v>
      </c>
      <c r="B12" s="70"/>
      <c r="C12" s="70"/>
      <c r="D12" s="70"/>
      <c r="E12" s="70"/>
      <c r="F12" s="70"/>
      <c r="G12" s="70"/>
      <c r="H12" s="28" t="s">
        <v>4</v>
      </c>
    </row>
    <row r="13" spans="1:12" x14ac:dyDescent="0.25">
      <c r="A13" s="70" t="s">
        <v>14</v>
      </c>
      <c r="B13" s="70"/>
      <c r="C13" s="70"/>
      <c r="D13" s="70"/>
      <c r="E13" s="70"/>
      <c r="F13" s="70"/>
      <c r="G13" s="70"/>
      <c r="H13" s="28" t="s">
        <v>4</v>
      </c>
      <c r="L13" s="27" t="s">
        <v>4</v>
      </c>
    </row>
    <row r="14" spans="1:12" x14ac:dyDescent="0.25">
      <c r="A14" s="70" t="s">
        <v>15</v>
      </c>
      <c r="B14" s="70"/>
      <c r="C14" s="70"/>
      <c r="D14" s="70"/>
      <c r="E14" s="70"/>
      <c r="F14" s="70"/>
      <c r="G14" s="70"/>
      <c r="H14" s="28" t="s">
        <v>4</v>
      </c>
      <c r="L14" s="27" t="s">
        <v>2</v>
      </c>
    </row>
    <row r="15" spans="1:12" x14ac:dyDescent="0.25">
      <c r="A15" s="70" t="s">
        <v>16</v>
      </c>
      <c r="B15" s="70"/>
      <c r="C15" s="70"/>
      <c r="D15" s="70"/>
      <c r="E15" s="70"/>
      <c r="F15" s="70"/>
      <c r="G15" s="70"/>
      <c r="H15" s="28" t="s">
        <v>4</v>
      </c>
    </row>
    <row r="16" spans="1:12" x14ac:dyDescent="0.25">
      <c r="A16" s="70" t="s">
        <v>17</v>
      </c>
      <c r="B16" s="70"/>
      <c r="C16" s="70"/>
      <c r="D16" s="70"/>
      <c r="E16" s="70"/>
      <c r="F16" s="70"/>
      <c r="G16" s="70"/>
      <c r="H16" s="28" t="s">
        <v>2</v>
      </c>
    </row>
    <row r="17" spans="1:8" x14ac:dyDescent="0.25">
      <c r="A17" s="70" t="s">
        <v>18</v>
      </c>
      <c r="B17" s="70"/>
      <c r="C17" s="70"/>
      <c r="D17" s="70"/>
      <c r="E17" s="70"/>
      <c r="F17" s="70"/>
      <c r="G17" s="70"/>
      <c r="H17" s="28" t="s">
        <v>2</v>
      </c>
    </row>
    <row r="18" spans="1:8" x14ac:dyDescent="0.25">
      <c r="A18" s="70" t="s">
        <v>19</v>
      </c>
      <c r="B18" s="70"/>
      <c r="C18" s="70"/>
      <c r="D18" s="70"/>
      <c r="E18" s="70"/>
      <c r="F18" s="70"/>
      <c r="G18" s="70"/>
      <c r="H18" s="28" t="s">
        <v>2</v>
      </c>
    </row>
    <row r="19" spans="1:8" x14ac:dyDescent="0.25">
      <c r="A19" s="70" t="s">
        <v>20</v>
      </c>
      <c r="B19" s="70"/>
      <c r="C19" s="70"/>
      <c r="D19" s="70"/>
      <c r="E19" s="70"/>
      <c r="F19" s="70"/>
      <c r="G19" s="70"/>
      <c r="H19" s="28" t="s">
        <v>4</v>
      </c>
    </row>
    <row r="20" spans="1:8" x14ac:dyDescent="0.25">
      <c r="A20" s="70" t="s">
        <v>21</v>
      </c>
      <c r="B20" s="70"/>
      <c r="C20" s="70"/>
      <c r="D20" s="70"/>
      <c r="E20" s="70"/>
      <c r="F20" s="70"/>
      <c r="G20" s="70"/>
      <c r="H20" s="28" t="s">
        <v>2</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9FB3EA6F-C722-4ADC-9C57-6AE1CDAA2333}">
      <formula1>$L$13:$L$14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709BB-EABA-4C33-8DEB-2D25E40D446B}">
  <dimension ref="A1:L20"/>
  <sheetViews>
    <sheetView workbookViewId="0">
      <selection activeCell="H20" sqref="H20"/>
    </sheetView>
  </sheetViews>
  <sheetFormatPr baseColWidth="10" defaultColWidth="11.44140625" defaultRowHeight="14.4" x14ac:dyDescent="0.25"/>
  <cols>
    <col min="1" max="16384" width="11.44140625" style="27"/>
  </cols>
  <sheetData>
    <row r="1" spans="1:12" ht="17.7" x14ac:dyDescent="0.3">
      <c r="A1" s="71" t="s">
        <v>0</v>
      </c>
      <c r="B1" s="71"/>
      <c r="C1" s="71"/>
      <c r="D1" s="71"/>
      <c r="E1" s="71"/>
      <c r="F1" s="71"/>
      <c r="G1" s="71"/>
      <c r="H1" s="71"/>
    </row>
    <row r="2" spans="1:12" x14ac:dyDescent="0.25">
      <c r="A2" s="70" t="s">
        <v>1</v>
      </c>
      <c r="B2" s="70"/>
      <c r="C2" s="70"/>
      <c r="D2" s="70"/>
      <c r="E2" s="70"/>
      <c r="F2" s="70"/>
      <c r="G2" s="70"/>
      <c r="H2" s="28" t="s">
        <v>2</v>
      </c>
    </row>
    <row r="3" spans="1:12" x14ac:dyDescent="0.25">
      <c r="A3" s="70" t="s">
        <v>3</v>
      </c>
      <c r="B3" s="70"/>
      <c r="C3" s="70"/>
      <c r="D3" s="70"/>
      <c r="E3" s="70"/>
      <c r="F3" s="70"/>
      <c r="G3" s="70"/>
      <c r="H3" s="28" t="s">
        <v>2</v>
      </c>
    </row>
    <row r="4" spans="1:12" x14ac:dyDescent="0.25">
      <c r="A4" s="70" t="s">
        <v>5</v>
      </c>
      <c r="B4" s="70"/>
      <c r="C4" s="70"/>
      <c r="D4" s="70"/>
      <c r="E4" s="70"/>
      <c r="F4" s="70"/>
      <c r="G4" s="70"/>
      <c r="H4" s="28" t="s">
        <v>2</v>
      </c>
    </row>
    <row r="5" spans="1:12" x14ac:dyDescent="0.25">
      <c r="A5" s="70" t="s">
        <v>6</v>
      </c>
      <c r="B5" s="70"/>
      <c r="C5" s="70"/>
      <c r="D5" s="70"/>
      <c r="E5" s="70"/>
      <c r="F5" s="70"/>
      <c r="G5" s="70"/>
      <c r="H5" s="28" t="s">
        <v>2</v>
      </c>
    </row>
    <row r="6" spans="1:12" x14ac:dyDescent="0.25">
      <c r="A6" s="70" t="s">
        <v>7</v>
      </c>
      <c r="B6" s="70"/>
      <c r="C6" s="70"/>
      <c r="D6" s="70"/>
      <c r="E6" s="70"/>
      <c r="F6" s="70"/>
      <c r="G6" s="70"/>
      <c r="H6" s="28" t="s">
        <v>4</v>
      </c>
    </row>
    <row r="7" spans="1:12" x14ac:dyDescent="0.25">
      <c r="A7" s="70" t="s">
        <v>8</v>
      </c>
      <c r="B7" s="70"/>
      <c r="C7" s="70"/>
      <c r="D7" s="70"/>
      <c r="E7" s="70"/>
      <c r="F7" s="70"/>
      <c r="G7" s="70"/>
      <c r="H7" s="28" t="s">
        <v>2</v>
      </c>
    </row>
    <row r="8" spans="1:12" x14ac:dyDescent="0.25">
      <c r="A8" s="70" t="s">
        <v>9</v>
      </c>
      <c r="B8" s="70"/>
      <c r="C8" s="70"/>
      <c r="D8" s="70"/>
      <c r="E8" s="70"/>
      <c r="F8" s="70"/>
      <c r="G8" s="70"/>
      <c r="H8" s="28" t="s">
        <v>2</v>
      </c>
    </row>
    <row r="9" spans="1:12" x14ac:dyDescent="0.25">
      <c r="A9" s="70" t="s">
        <v>10</v>
      </c>
      <c r="B9" s="70"/>
      <c r="C9" s="70"/>
      <c r="D9" s="70"/>
      <c r="E9" s="70"/>
      <c r="F9" s="70"/>
      <c r="G9" s="70"/>
      <c r="H9" s="28" t="s">
        <v>2</v>
      </c>
    </row>
    <row r="10" spans="1:12" x14ac:dyDescent="0.25">
      <c r="A10" s="70" t="s">
        <v>11</v>
      </c>
      <c r="B10" s="70"/>
      <c r="C10" s="70"/>
      <c r="D10" s="70"/>
      <c r="E10" s="70"/>
      <c r="F10" s="70"/>
      <c r="G10" s="70"/>
      <c r="H10" s="28" t="s">
        <v>2</v>
      </c>
    </row>
    <row r="11" spans="1:12" x14ac:dyDescent="0.25">
      <c r="A11" s="70" t="s">
        <v>12</v>
      </c>
      <c r="B11" s="70"/>
      <c r="C11" s="70"/>
      <c r="D11" s="70"/>
      <c r="E11" s="70"/>
      <c r="F11" s="70"/>
      <c r="G11" s="70"/>
      <c r="H11" s="28" t="s">
        <v>4</v>
      </c>
    </row>
    <row r="12" spans="1:12" x14ac:dyDescent="0.25">
      <c r="A12" s="70" t="s">
        <v>13</v>
      </c>
      <c r="B12" s="70"/>
      <c r="C12" s="70"/>
      <c r="D12" s="70"/>
      <c r="E12" s="70"/>
      <c r="F12" s="70"/>
      <c r="G12" s="70"/>
      <c r="H12" s="28" t="s">
        <v>4</v>
      </c>
    </row>
    <row r="13" spans="1:12" x14ac:dyDescent="0.25">
      <c r="A13" s="70" t="s">
        <v>14</v>
      </c>
      <c r="B13" s="70"/>
      <c r="C13" s="70"/>
      <c r="D13" s="70"/>
      <c r="E13" s="70"/>
      <c r="F13" s="70"/>
      <c r="G13" s="70"/>
      <c r="H13" s="28" t="s">
        <v>4</v>
      </c>
      <c r="L13" s="27" t="s">
        <v>4</v>
      </c>
    </row>
    <row r="14" spans="1:12" x14ac:dyDescent="0.25">
      <c r="A14" s="70" t="s">
        <v>15</v>
      </c>
      <c r="B14" s="70"/>
      <c r="C14" s="70"/>
      <c r="D14" s="70"/>
      <c r="E14" s="70"/>
      <c r="F14" s="70"/>
      <c r="G14" s="70"/>
      <c r="H14" s="28" t="s">
        <v>4</v>
      </c>
      <c r="L14" s="27" t="s">
        <v>2</v>
      </c>
    </row>
    <row r="15" spans="1:12" x14ac:dyDescent="0.25">
      <c r="A15" s="70" t="s">
        <v>16</v>
      </c>
      <c r="B15" s="70"/>
      <c r="C15" s="70"/>
      <c r="D15" s="70"/>
      <c r="E15" s="70"/>
      <c r="F15" s="70"/>
      <c r="G15" s="70"/>
      <c r="H15" s="28" t="s">
        <v>4</v>
      </c>
    </row>
    <row r="16" spans="1:12" x14ac:dyDescent="0.25">
      <c r="A16" s="70" t="s">
        <v>17</v>
      </c>
      <c r="B16" s="70"/>
      <c r="C16" s="70"/>
      <c r="D16" s="70"/>
      <c r="E16" s="70"/>
      <c r="F16" s="70"/>
      <c r="G16" s="70"/>
      <c r="H16" s="28" t="s">
        <v>2</v>
      </c>
    </row>
    <row r="17" spans="1:8" x14ac:dyDescent="0.25">
      <c r="A17" s="70" t="s">
        <v>18</v>
      </c>
      <c r="B17" s="70"/>
      <c r="C17" s="70"/>
      <c r="D17" s="70"/>
      <c r="E17" s="70"/>
      <c r="F17" s="70"/>
      <c r="G17" s="70"/>
      <c r="H17" s="28" t="s">
        <v>2</v>
      </c>
    </row>
    <row r="18" spans="1:8" x14ac:dyDescent="0.25">
      <c r="A18" s="70" t="s">
        <v>19</v>
      </c>
      <c r="B18" s="70"/>
      <c r="C18" s="70"/>
      <c r="D18" s="70"/>
      <c r="E18" s="70"/>
      <c r="F18" s="70"/>
      <c r="G18" s="70"/>
      <c r="H18" s="28" t="s">
        <v>2</v>
      </c>
    </row>
    <row r="19" spans="1:8" x14ac:dyDescent="0.25">
      <c r="A19" s="70" t="s">
        <v>20</v>
      </c>
      <c r="B19" s="70"/>
      <c r="C19" s="70"/>
      <c r="D19" s="70"/>
      <c r="E19" s="70"/>
      <c r="F19" s="70"/>
      <c r="G19" s="70"/>
      <c r="H19" s="28" t="s">
        <v>4</v>
      </c>
    </row>
    <row r="20" spans="1:8" x14ac:dyDescent="0.25">
      <c r="A20" s="70" t="s">
        <v>21</v>
      </c>
      <c r="B20" s="70"/>
      <c r="C20" s="70"/>
      <c r="D20" s="70"/>
      <c r="E20" s="70"/>
      <c r="F20" s="70"/>
      <c r="G20" s="70"/>
      <c r="H20" s="28" t="s">
        <v>2</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BA6766F7-B0EA-4370-B1DB-84BAB1F62289}">
      <formula1>$L$13:$L$14</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CF97E-22C2-48B8-9184-50BB8FA91E71}">
  <dimension ref="A1:L20"/>
  <sheetViews>
    <sheetView workbookViewId="0">
      <selection activeCell="H20" sqref="H20"/>
    </sheetView>
  </sheetViews>
  <sheetFormatPr baseColWidth="10" defaultColWidth="11.44140625" defaultRowHeight="14.4" x14ac:dyDescent="0.25"/>
  <cols>
    <col min="1" max="16384" width="11.44140625" style="27"/>
  </cols>
  <sheetData>
    <row r="1" spans="1:12" ht="17.7" x14ac:dyDescent="0.3">
      <c r="A1" s="71" t="s">
        <v>0</v>
      </c>
      <c r="B1" s="71"/>
      <c r="C1" s="71"/>
      <c r="D1" s="71"/>
      <c r="E1" s="71"/>
      <c r="F1" s="71"/>
      <c r="G1" s="71"/>
      <c r="H1" s="71"/>
    </row>
    <row r="2" spans="1:12" x14ac:dyDescent="0.25">
      <c r="A2" s="70" t="s">
        <v>1</v>
      </c>
      <c r="B2" s="70"/>
      <c r="C2" s="70"/>
      <c r="D2" s="70"/>
      <c r="E2" s="70"/>
      <c r="F2" s="70"/>
      <c r="G2" s="70"/>
      <c r="H2" s="28" t="s">
        <v>2</v>
      </c>
    </row>
    <row r="3" spans="1:12" x14ac:dyDescent="0.25">
      <c r="A3" s="70" t="s">
        <v>3</v>
      </c>
      <c r="B3" s="70"/>
      <c r="C3" s="70"/>
      <c r="D3" s="70"/>
      <c r="E3" s="70"/>
      <c r="F3" s="70"/>
      <c r="G3" s="70"/>
      <c r="H3" s="28" t="s">
        <v>2</v>
      </c>
    </row>
    <row r="4" spans="1:12" x14ac:dyDescent="0.25">
      <c r="A4" s="70" t="s">
        <v>5</v>
      </c>
      <c r="B4" s="70"/>
      <c r="C4" s="70"/>
      <c r="D4" s="70"/>
      <c r="E4" s="70"/>
      <c r="F4" s="70"/>
      <c r="G4" s="70"/>
      <c r="H4" s="28" t="s">
        <v>2</v>
      </c>
    </row>
    <row r="5" spans="1:12" x14ac:dyDescent="0.25">
      <c r="A5" s="70" t="s">
        <v>6</v>
      </c>
      <c r="B5" s="70"/>
      <c r="C5" s="70"/>
      <c r="D5" s="70"/>
      <c r="E5" s="70"/>
      <c r="F5" s="70"/>
      <c r="G5" s="70"/>
      <c r="H5" s="28" t="s">
        <v>2</v>
      </c>
    </row>
    <row r="6" spans="1:12" x14ac:dyDescent="0.25">
      <c r="A6" s="70" t="s">
        <v>7</v>
      </c>
      <c r="B6" s="70"/>
      <c r="C6" s="70"/>
      <c r="D6" s="70"/>
      <c r="E6" s="70"/>
      <c r="F6" s="70"/>
      <c r="G6" s="70"/>
      <c r="H6" s="28" t="s">
        <v>4</v>
      </c>
    </row>
    <row r="7" spans="1:12" x14ac:dyDescent="0.25">
      <c r="A7" s="70" t="s">
        <v>8</v>
      </c>
      <c r="B7" s="70"/>
      <c r="C7" s="70"/>
      <c r="D7" s="70"/>
      <c r="E7" s="70"/>
      <c r="F7" s="70"/>
      <c r="G7" s="70"/>
      <c r="H7" s="28" t="s">
        <v>2</v>
      </c>
    </row>
    <row r="8" spans="1:12" x14ac:dyDescent="0.25">
      <c r="A8" s="70" t="s">
        <v>9</v>
      </c>
      <c r="B8" s="70"/>
      <c r="C8" s="70"/>
      <c r="D8" s="70"/>
      <c r="E8" s="70"/>
      <c r="F8" s="70"/>
      <c r="G8" s="70"/>
      <c r="H8" s="28" t="s">
        <v>2</v>
      </c>
    </row>
    <row r="9" spans="1:12" x14ac:dyDescent="0.25">
      <c r="A9" s="70" t="s">
        <v>10</v>
      </c>
      <c r="B9" s="70"/>
      <c r="C9" s="70"/>
      <c r="D9" s="70"/>
      <c r="E9" s="70"/>
      <c r="F9" s="70"/>
      <c r="G9" s="70"/>
      <c r="H9" s="28" t="s">
        <v>2</v>
      </c>
    </row>
    <row r="10" spans="1:12" x14ac:dyDescent="0.25">
      <c r="A10" s="70" t="s">
        <v>11</v>
      </c>
      <c r="B10" s="70"/>
      <c r="C10" s="70"/>
      <c r="D10" s="70"/>
      <c r="E10" s="70"/>
      <c r="F10" s="70"/>
      <c r="G10" s="70"/>
      <c r="H10" s="28" t="s">
        <v>2</v>
      </c>
    </row>
    <row r="11" spans="1:12" x14ac:dyDescent="0.25">
      <c r="A11" s="70" t="s">
        <v>12</v>
      </c>
      <c r="B11" s="70"/>
      <c r="C11" s="70"/>
      <c r="D11" s="70"/>
      <c r="E11" s="70"/>
      <c r="F11" s="70"/>
      <c r="G11" s="70"/>
      <c r="H11" s="28" t="s">
        <v>4</v>
      </c>
    </row>
    <row r="12" spans="1:12" x14ac:dyDescent="0.25">
      <c r="A12" s="70" t="s">
        <v>13</v>
      </c>
      <c r="B12" s="70"/>
      <c r="C12" s="70"/>
      <c r="D12" s="70"/>
      <c r="E12" s="70"/>
      <c r="F12" s="70"/>
      <c r="G12" s="70"/>
      <c r="H12" s="28" t="s">
        <v>4</v>
      </c>
    </row>
    <row r="13" spans="1:12" x14ac:dyDescent="0.25">
      <c r="A13" s="70" t="s">
        <v>14</v>
      </c>
      <c r="B13" s="70"/>
      <c r="C13" s="70"/>
      <c r="D13" s="70"/>
      <c r="E13" s="70"/>
      <c r="F13" s="70"/>
      <c r="G13" s="70"/>
      <c r="H13" s="28" t="s">
        <v>4</v>
      </c>
      <c r="L13" s="27" t="s">
        <v>4</v>
      </c>
    </row>
    <row r="14" spans="1:12" x14ac:dyDescent="0.25">
      <c r="A14" s="70" t="s">
        <v>15</v>
      </c>
      <c r="B14" s="70"/>
      <c r="C14" s="70"/>
      <c r="D14" s="70"/>
      <c r="E14" s="70"/>
      <c r="F14" s="70"/>
      <c r="G14" s="70"/>
      <c r="H14" s="28" t="s">
        <v>4</v>
      </c>
      <c r="L14" s="27" t="s">
        <v>2</v>
      </c>
    </row>
    <row r="15" spans="1:12" x14ac:dyDescent="0.25">
      <c r="A15" s="70" t="s">
        <v>16</v>
      </c>
      <c r="B15" s="70"/>
      <c r="C15" s="70"/>
      <c r="D15" s="70"/>
      <c r="E15" s="70"/>
      <c r="F15" s="70"/>
      <c r="G15" s="70"/>
      <c r="H15" s="28" t="s">
        <v>4</v>
      </c>
    </row>
    <row r="16" spans="1:12" x14ac:dyDescent="0.25">
      <c r="A16" s="70" t="s">
        <v>17</v>
      </c>
      <c r="B16" s="70"/>
      <c r="C16" s="70"/>
      <c r="D16" s="70"/>
      <c r="E16" s="70"/>
      <c r="F16" s="70"/>
      <c r="G16" s="70"/>
      <c r="H16" s="28" t="s">
        <v>2</v>
      </c>
    </row>
    <row r="17" spans="1:8" x14ac:dyDescent="0.25">
      <c r="A17" s="70" t="s">
        <v>18</v>
      </c>
      <c r="B17" s="70"/>
      <c r="C17" s="70"/>
      <c r="D17" s="70"/>
      <c r="E17" s="70"/>
      <c r="F17" s="70"/>
      <c r="G17" s="70"/>
      <c r="H17" s="28" t="s">
        <v>2</v>
      </c>
    </row>
    <row r="18" spans="1:8" x14ac:dyDescent="0.25">
      <c r="A18" s="70" t="s">
        <v>19</v>
      </c>
      <c r="B18" s="70"/>
      <c r="C18" s="70"/>
      <c r="D18" s="70"/>
      <c r="E18" s="70"/>
      <c r="F18" s="70"/>
      <c r="G18" s="70"/>
      <c r="H18" s="28" t="s">
        <v>2</v>
      </c>
    </row>
    <row r="19" spans="1:8" x14ac:dyDescent="0.25">
      <c r="A19" s="70" t="s">
        <v>20</v>
      </c>
      <c r="B19" s="70"/>
      <c r="C19" s="70"/>
      <c r="D19" s="70"/>
      <c r="E19" s="70"/>
      <c r="F19" s="70"/>
      <c r="G19" s="70"/>
      <c r="H19" s="28" t="s">
        <v>4</v>
      </c>
    </row>
    <row r="20" spans="1:8" x14ac:dyDescent="0.25">
      <c r="A20" s="70" t="s">
        <v>21</v>
      </c>
      <c r="B20" s="70"/>
      <c r="C20" s="70"/>
      <c r="D20" s="70"/>
      <c r="E20" s="70"/>
      <c r="F20" s="70"/>
      <c r="G20" s="70"/>
      <c r="H20" s="28" t="s">
        <v>2</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6CCD41EF-712A-4D8D-B3E3-768EB5432903}">
      <formula1>$L$13:$L$14</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0"/>
  <sheetViews>
    <sheetView topLeftCell="A10" workbookViewId="0">
      <selection activeCell="B15" sqref="B15"/>
    </sheetView>
  </sheetViews>
  <sheetFormatPr baseColWidth="10" defaultColWidth="11.44140625" defaultRowHeight="15.05" x14ac:dyDescent="0.3"/>
  <cols>
    <col min="1" max="1" width="36.6640625" bestFit="1" customWidth="1"/>
    <col min="2" max="2" width="14.6640625" bestFit="1" customWidth="1"/>
  </cols>
  <sheetData>
    <row r="1" spans="1:2" x14ac:dyDescent="0.3">
      <c r="A1" s="7" t="s">
        <v>127</v>
      </c>
    </row>
    <row r="2" spans="1:2" x14ac:dyDescent="0.3">
      <c r="A2" t="s">
        <v>128</v>
      </c>
      <c r="B2" t="s">
        <v>79</v>
      </c>
    </row>
    <row r="3" spans="1:2" x14ac:dyDescent="0.3">
      <c r="A3" t="s">
        <v>129</v>
      </c>
      <c r="B3" t="s">
        <v>130</v>
      </c>
    </row>
    <row r="4" spans="1:2" x14ac:dyDescent="0.3">
      <c r="A4" t="s">
        <v>131</v>
      </c>
      <c r="B4" t="s">
        <v>132</v>
      </c>
    </row>
    <row r="5" spans="1:2" x14ac:dyDescent="0.3">
      <c r="A5" s="6" t="s">
        <v>133</v>
      </c>
      <c r="B5" t="s">
        <v>130</v>
      </c>
    </row>
    <row r="6" spans="1:2" x14ac:dyDescent="0.3">
      <c r="A6" t="s">
        <v>134</v>
      </c>
      <c r="B6" t="s">
        <v>130</v>
      </c>
    </row>
    <row r="7" spans="1:2" x14ac:dyDescent="0.3">
      <c r="A7" s="6" t="s">
        <v>135</v>
      </c>
      <c r="B7" t="s">
        <v>132</v>
      </c>
    </row>
    <row r="8" spans="1:2" x14ac:dyDescent="0.3">
      <c r="A8" t="s">
        <v>136</v>
      </c>
      <c r="B8" t="s">
        <v>132</v>
      </c>
    </row>
    <row r="9" spans="1:2" x14ac:dyDescent="0.3">
      <c r="A9" s="6" t="s">
        <v>137</v>
      </c>
      <c r="B9" t="s">
        <v>132</v>
      </c>
    </row>
    <row r="10" spans="1:2" x14ac:dyDescent="0.3">
      <c r="A10" t="s">
        <v>138</v>
      </c>
      <c r="B10" t="s">
        <v>132</v>
      </c>
    </row>
    <row r="12" spans="1:2" x14ac:dyDescent="0.3">
      <c r="A12" s="7" t="s">
        <v>51</v>
      </c>
    </row>
    <row r="13" spans="1:2" x14ac:dyDescent="0.3">
      <c r="A13" t="s">
        <v>139</v>
      </c>
      <c r="B13">
        <v>2</v>
      </c>
    </row>
    <row r="14" spans="1:2" x14ac:dyDescent="0.3">
      <c r="A14" t="s">
        <v>140</v>
      </c>
      <c r="B14">
        <v>2</v>
      </c>
    </row>
    <row r="15" spans="1:2" x14ac:dyDescent="0.3">
      <c r="A15" t="s">
        <v>141</v>
      </c>
      <c r="B15">
        <v>2</v>
      </c>
    </row>
    <row r="16" spans="1:2" x14ac:dyDescent="0.3">
      <c r="A16" t="s">
        <v>142</v>
      </c>
      <c r="B16">
        <v>0</v>
      </c>
    </row>
    <row r="17" spans="1:2" x14ac:dyDescent="0.3">
      <c r="A17" t="s">
        <v>143</v>
      </c>
      <c r="B17">
        <v>1</v>
      </c>
    </row>
    <row r="18" spans="1:2" x14ac:dyDescent="0.3">
      <c r="A18" t="s">
        <v>144</v>
      </c>
      <c r="B18">
        <v>1</v>
      </c>
    </row>
    <row r="19" spans="1:2" x14ac:dyDescent="0.3">
      <c r="A19" t="s">
        <v>145</v>
      </c>
      <c r="B19">
        <v>1</v>
      </c>
    </row>
    <row r="20" spans="1:2" x14ac:dyDescent="0.3">
      <c r="A20" t="s">
        <v>146</v>
      </c>
      <c r="B20">
        <v>0</v>
      </c>
    </row>
    <row r="21" spans="1:2" x14ac:dyDescent="0.3">
      <c r="A21" t="s">
        <v>147</v>
      </c>
      <c r="B21">
        <v>0</v>
      </c>
    </row>
    <row r="22" spans="1:2" x14ac:dyDescent="0.3">
      <c r="A22" t="s">
        <v>148</v>
      </c>
      <c r="B22">
        <v>0</v>
      </c>
    </row>
    <row r="23" spans="1:2" x14ac:dyDescent="0.3">
      <c r="A23" t="s">
        <v>149</v>
      </c>
      <c r="B23">
        <v>0</v>
      </c>
    </row>
    <row r="24" spans="1:2" x14ac:dyDescent="0.3">
      <c r="A24" t="s">
        <v>150</v>
      </c>
      <c r="B24">
        <v>0</v>
      </c>
    </row>
    <row r="26" spans="1:2" x14ac:dyDescent="0.3">
      <c r="A26" s="7" t="s">
        <v>52</v>
      </c>
    </row>
    <row r="27" spans="1:2" x14ac:dyDescent="0.3">
      <c r="A27" t="s">
        <v>139</v>
      </c>
      <c r="B27">
        <v>2</v>
      </c>
    </row>
    <row r="28" spans="1:2" x14ac:dyDescent="0.3">
      <c r="A28" t="s">
        <v>140</v>
      </c>
      <c r="B28">
        <v>1</v>
      </c>
    </row>
    <row r="29" spans="1:2" x14ac:dyDescent="0.3">
      <c r="A29" t="s">
        <v>141</v>
      </c>
      <c r="B29">
        <v>0</v>
      </c>
    </row>
    <row r="30" spans="1:2" x14ac:dyDescent="0.3">
      <c r="A30" t="s">
        <v>142</v>
      </c>
      <c r="B30">
        <v>2</v>
      </c>
    </row>
    <row r="31" spans="1:2" x14ac:dyDescent="0.3">
      <c r="A31" t="s">
        <v>143</v>
      </c>
      <c r="B31">
        <v>1</v>
      </c>
    </row>
    <row r="32" spans="1:2" x14ac:dyDescent="0.3">
      <c r="A32" t="s">
        <v>144</v>
      </c>
      <c r="B32">
        <v>0</v>
      </c>
    </row>
    <row r="33" spans="1:2" x14ac:dyDescent="0.3">
      <c r="A33" t="s">
        <v>145</v>
      </c>
      <c r="B33">
        <v>0</v>
      </c>
    </row>
    <row r="34" spans="1:2" x14ac:dyDescent="0.3">
      <c r="A34" t="s">
        <v>146</v>
      </c>
      <c r="B34">
        <v>1</v>
      </c>
    </row>
    <row r="35" spans="1:2" x14ac:dyDescent="0.3">
      <c r="A35" t="s">
        <v>147</v>
      </c>
      <c r="B35">
        <v>0</v>
      </c>
    </row>
    <row r="36" spans="1:2" x14ac:dyDescent="0.3">
      <c r="A36" t="s">
        <v>148</v>
      </c>
      <c r="B36">
        <v>0</v>
      </c>
    </row>
    <row r="37" spans="1:2" x14ac:dyDescent="0.3">
      <c r="A37" t="s">
        <v>149</v>
      </c>
      <c r="B37">
        <v>0</v>
      </c>
    </row>
    <row r="38" spans="1:2" x14ac:dyDescent="0.3">
      <c r="A38" t="s">
        <v>150</v>
      </c>
      <c r="B38">
        <v>0</v>
      </c>
    </row>
    <row r="40" spans="1:2" x14ac:dyDescent="0.3">
      <c r="A40" t="s">
        <v>113</v>
      </c>
    </row>
    <row r="41" spans="1:2" x14ac:dyDescent="0.3">
      <c r="A41" t="s">
        <v>90</v>
      </c>
    </row>
    <row r="42" spans="1:2" x14ac:dyDescent="0.3">
      <c r="A42" t="s">
        <v>70</v>
      </c>
    </row>
    <row r="43" spans="1:2" x14ac:dyDescent="0.3">
      <c r="A43" t="s">
        <v>82</v>
      </c>
    </row>
    <row r="44" spans="1:2" x14ac:dyDescent="0.3">
      <c r="A44" t="s">
        <v>151</v>
      </c>
    </row>
    <row r="47" spans="1:2" x14ac:dyDescent="0.3">
      <c r="A47" t="s">
        <v>152</v>
      </c>
    </row>
    <row r="48" spans="1:2" x14ac:dyDescent="0.3">
      <c r="A48" t="s">
        <v>83</v>
      </c>
    </row>
    <row r="49" spans="1:2" x14ac:dyDescent="0.3">
      <c r="A49" t="s">
        <v>153</v>
      </c>
    </row>
    <row r="50" spans="1:2" x14ac:dyDescent="0.3">
      <c r="A50" t="s">
        <v>154</v>
      </c>
    </row>
    <row r="51" spans="1:2" x14ac:dyDescent="0.3">
      <c r="A51" t="s">
        <v>155</v>
      </c>
    </row>
    <row r="55" spans="1:2" x14ac:dyDescent="0.3">
      <c r="A55" s="7" t="s">
        <v>156</v>
      </c>
    </row>
    <row r="56" spans="1:2" x14ac:dyDescent="0.3">
      <c r="A56" t="s">
        <v>157</v>
      </c>
      <c r="B56" t="s">
        <v>158</v>
      </c>
    </row>
    <row r="57" spans="1:2" x14ac:dyDescent="0.3">
      <c r="A57" t="s">
        <v>159</v>
      </c>
      <c r="B57" t="s">
        <v>160</v>
      </c>
    </row>
    <row r="58" spans="1:2" x14ac:dyDescent="0.3">
      <c r="A58" t="s">
        <v>161</v>
      </c>
      <c r="B58" t="s">
        <v>153</v>
      </c>
    </row>
    <row r="59" spans="1:2" x14ac:dyDescent="0.3">
      <c r="A59" t="s">
        <v>162</v>
      </c>
      <c r="B59" t="s">
        <v>163</v>
      </c>
    </row>
    <row r="60" spans="1:2" x14ac:dyDescent="0.3">
      <c r="A60" t="s">
        <v>164</v>
      </c>
      <c r="B60" t="s">
        <v>165</v>
      </c>
    </row>
    <row r="61" spans="1:2" x14ac:dyDescent="0.3">
      <c r="A61" t="s">
        <v>166</v>
      </c>
      <c r="B61" t="s">
        <v>160</v>
      </c>
    </row>
    <row r="62" spans="1:2" x14ac:dyDescent="0.3">
      <c r="A62" t="s">
        <v>167</v>
      </c>
      <c r="B62" t="s">
        <v>168</v>
      </c>
    </row>
    <row r="63" spans="1:2" x14ac:dyDescent="0.3">
      <c r="A63" t="s">
        <v>169</v>
      </c>
      <c r="B63" t="s">
        <v>170</v>
      </c>
    </row>
    <row r="64" spans="1:2" x14ac:dyDescent="0.3">
      <c r="A64" t="s">
        <v>171</v>
      </c>
      <c r="B64" t="s">
        <v>172</v>
      </c>
    </row>
    <row r="65" spans="1:2" x14ac:dyDescent="0.3">
      <c r="A65" t="s">
        <v>173</v>
      </c>
      <c r="B65" t="s">
        <v>174</v>
      </c>
    </row>
    <row r="66" spans="1:2" x14ac:dyDescent="0.3">
      <c r="A66" t="s">
        <v>175</v>
      </c>
      <c r="B66" t="s">
        <v>176</v>
      </c>
    </row>
    <row r="67" spans="1:2" x14ac:dyDescent="0.3">
      <c r="A67" t="s">
        <v>177</v>
      </c>
      <c r="B67" t="s">
        <v>170</v>
      </c>
    </row>
    <row r="68" spans="1:2" x14ac:dyDescent="0.3">
      <c r="A68" t="s">
        <v>178</v>
      </c>
      <c r="B68" t="s">
        <v>179</v>
      </c>
    </row>
    <row r="69" spans="1:2" x14ac:dyDescent="0.3">
      <c r="A69" t="s">
        <v>180</v>
      </c>
      <c r="B69" t="s">
        <v>181</v>
      </c>
    </row>
    <row r="70" spans="1:2" x14ac:dyDescent="0.3">
      <c r="A70" t="s">
        <v>182</v>
      </c>
      <c r="B70" t="s">
        <v>183</v>
      </c>
    </row>
    <row r="71" spans="1:2" x14ac:dyDescent="0.3">
      <c r="A71" t="s">
        <v>184</v>
      </c>
      <c r="B71" t="s">
        <v>185</v>
      </c>
    </row>
    <row r="72" spans="1:2" x14ac:dyDescent="0.3">
      <c r="A72" t="s">
        <v>186</v>
      </c>
      <c r="B72" t="s">
        <v>172</v>
      </c>
    </row>
    <row r="73" spans="1:2" x14ac:dyDescent="0.3">
      <c r="A73" t="s">
        <v>187</v>
      </c>
      <c r="B73" t="s">
        <v>188</v>
      </c>
    </row>
    <row r="74" spans="1:2" x14ac:dyDescent="0.3">
      <c r="A74" t="s">
        <v>189</v>
      </c>
      <c r="B74" t="s">
        <v>190</v>
      </c>
    </row>
    <row r="75" spans="1:2" x14ac:dyDescent="0.3">
      <c r="A75" t="s">
        <v>191</v>
      </c>
      <c r="B75" t="s">
        <v>192</v>
      </c>
    </row>
    <row r="76" spans="1:2" x14ac:dyDescent="0.3">
      <c r="A76" t="s">
        <v>193</v>
      </c>
      <c r="B76" t="s">
        <v>165</v>
      </c>
    </row>
    <row r="77" spans="1:2" x14ac:dyDescent="0.3">
      <c r="A77" t="s">
        <v>194</v>
      </c>
      <c r="B77" t="s">
        <v>195</v>
      </c>
    </row>
    <row r="78" spans="1:2" x14ac:dyDescent="0.3">
      <c r="A78" t="s">
        <v>196</v>
      </c>
      <c r="B78" t="s">
        <v>183</v>
      </c>
    </row>
    <row r="79" spans="1:2" x14ac:dyDescent="0.3">
      <c r="A79" t="s">
        <v>197</v>
      </c>
      <c r="B79" t="s">
        <v>192</v>
      </c>
    </row>
    <row r="80" spans="1:2" x14ac:dyDescent="0.3">
      <c r="A80" t="s">
        <v>198</v>
      </c>
      <c r="B80" t="s">
        <v>199</v>
      </c>
    </row>
    <row r="83" spans="1:2" ht="60.25" x14ac:dyDescent="0.3">
      <c r="A83" s="8" t="s">
        <v>200</v>
      </c>
      <c r="B83" s="8" t="s">
        <v>201</v>
      </c>
    </row>
    <row r="84" spans="1:2" x14ac:dyDescent="0.3">
      <c r="A84" s="6" t="s">
        <v>80</v>
      </c>
      <c r="B84" t="s">
        <v>80</v>
      </c>
    </row>
    <row r="85" spans="1:2" x14ac:dyDescent="0.3">
      <c r="A85" t="s">
        <v>81</v>
      </c>
      <c r="B85" t="s">
        <v>202</v>
      </c>
    </row>
    <row r="86" spans="1:2" x14ac:dyDescent="0.3">
      <c r="B86" t="s">
        <v>81</v>
      </c>
    </row>
    <row r="88" spans="1:2" x14ac:dyDescent="0.3">
      <c r="A88" s="7" t="s">
        <v>31</v>
      </c>
    </row>
    <row r="89" spans="1:2" x14ac:dyDescent="0.3">
      <c r="A89" t="s">
        <v>71</v>
      </c>
    </row>
    <row r="90" spans="1:2" x14ac:dyDescent="0.3">
      <c r="A90" t="s">
        <v>203</v>
      </c>
    </row>
    <row r="92" spans="1:2" x14ac:dyDescent="0.3">
      <c r="A92" s="9" t="s">
        <v>56</v>
      </c>
    </row>
    <row r="93" spans="1:2" x14ac:dyDescent="0.3">
      <c r="A93" s="6" t="s">
        <v>204</v>
      </c>
    </row>
    <row r="94" spans="1:2" x14ac:dyDescent="0.3">
      <c r="A94" t="s">
        <v>84</v>
      </c>
    </row>
    <row r="95" spans="1:2" x14ac:dyDescent="0.3">
      <c r="A95" t="s">
        <v>205</v>
      </c>
    </row>
    <row r="96" spans="1:2" x14ac:dyDescent="0.3">
      <c r="A96" t="s">
        <v>206</v>
      </c>
    </row>
    <row r="98" spans="1:1" x14ac:dyDescent="0.3">
      <c r="A98" s="7" t="s">
        <v>207</v>
      </c>
    </row>
    <row r="99" spans="1:1" x14ac:dyDescent="0.3">
      <c r="A99" t="s">
        <v>208</v>
      </c>
    </row>
    <row r="100" spans="1:1" x14ac:dyDescent="0.3">
      <c r="A100" t="s">
        <v>209</v>
      </c>
    </row>
    <row r="101" spans="1:1" x14ac:dyDescent="0.3">
      <c r="A101" t="s">
        <v>210</v>
      </c>
    </row>
    <row r="102" spans="1:1" x14ac:dyDescent="0.3">
      <c r="A102" t="s">
        <v>211</v>
      </c>
    </row>
    <row r="103" spans="1:1" x14ac:dyDescent="0.3">
      <c r="A103" t="s">
        <v>212</v>
      </c>
    </row>
    <row r="104" spans="1:1" x14ac:dyDescent="0.3">
      <c r="A104" t="s">
        <v>213</v>
      </c>
    </row>
    <row r="105" spans="1:1" x14ac:dyDescent="0.3">
      <c r="A105" t="s">
        <v>214</v>
      </c>
    </row>
    <row r="106" spans="1:1" x14ac:dyDescent="0.3">
      <c r="A106" t="s">
        <v>215</v>
      </c>
    </row>
    <row r="107" spans="1:1" x14ac:dyDescent="0.3">
      <c r="A107" t="s">
        <v>216</v>
      </c>
    </row>
    <row r="108" spans="1:1" x14ac:dyDescent="0.3">
      <c r="A108" t="s">
        <v>217</v>
      </c>
    </row>
    <row r="109" spans="1:1" x14ac:dyDescent="0.3">
      <c r="A109" t="s">
        <v>63</v>
      </c>
    </row>
    <row r="110" spans="1:1" x14ac:dyDescent="0.3">
      <c r="A110" t="s">
        <v>218</v>
      </c>
    </row>
    <row r="111" spans="1:1" x14ac:dyDescent="0.3">
      <c r="A111" t="s">
        <v>219</v>
      </c>
    </row>
    <row r="112" spans="1:1" x14ac:dyDescent="0.3">
      <c r="A112" t="s">
        <v>220</v>
      </c>
    </row>
    <row r="113" spans="1:1" x14ac:dyDescent="0.3">
      <c r="A113" t="s">
        <v>221</v>
      </c>
    </row>
    <row r="114" spans="1:1" x14ac:dyDescent="0.3">
      <c r="A114" t="s">
        <v>222</v>
      </c>
    </row>
    <row r="115" spans="1:1" x14ac:dyDescent="0.3">
      <c r="A115" t="s">
        <v>223</v>
      </c>
    </row>
    <row r="117" spans="1:1" x14ac:dyDescent="0.3">
      <c r="A117" t="s">
        <v>224</v>
      </c>
    </row>
    <row r="118" spans="1:1" x14ac:dyDescent="0.3">
      <c r="A118" t="s">
        <v>79</v>
      </c>
    </row>
    <row r="119" spans="1:1" x14ac:dyDescent="0.3">
      <c r="A119" t="s">
        <v>130</v>
      </c>
    </row>
    <row r="120" spans="1:1" x14ac:dyDescent="0.3">
      <c r="A120"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Matriz Riesgos</vt:lpstr>
      <vt:lpstr>Criterios impacto 4</vt:lpstr>
      <vt:lpstr>Criterios impacto 3</vt:lpstr>
      <vt:lpstr>Criterios impacto 2</vt:lpstr>
      <vt:lpstr>Criterios impacto 1</vt:lpstr>
      <vt:lpstr>Parámetros</vt:lpstr>
      <vt:lpstr>'Matriz Riesgos'!Área_de_impresión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Raul Caicedo</cp:lastModifiedBy>
  <cp:revision/>
  <dcterms:created xsi:type="dcterms:W3CDTF">2019-05-14T13:58:21Z</dcterms:created>
  <dcterms:modified xsi:type="dcterms:W3CDTF">2025-12-11T01:41:00Z</dcterms:modified>
  <cp:category/>
  <cp:contentStatus/>
</cp:coreProperties>
</file>