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C:\Users\Raul Caicedo\OneDrive\Escritorio\DOCUMENTOS\EMPRESAS\2025\IDRD\MONITOREO CUARTO TRIMESTRE 2025\CONTRATACION\"/>
    </mc:Choice>
  </mc:AlternateContent>
  <xr:revisionPtr revIDLastSave="0" documentId="13_ncr:1_{190E773A-3AFB-40B8-9025-82C761788EEE}" xr6:coauthVersionLast="47" xr6:coauthVersionMax="47" xr10:uidLastSave="{00000000-0000-0000-0000-000000000000}"/>
  <bookViews>
    <workbookView xWindow="-118" yWindow="-118" windowWidth="25370" windowHeight="13667" xr2:uid="{00000000-000D-0000-FFFF-FFFF00000000}"/>
  </bookViews>
  <sheets>
    <sheet name="Matriz Riesgos" sheetId="1" r:id="rId1"/>
    <sheet name="Criterios impacto 4" sheetId="6" r:id="rId2"/>
    <sheet name="Criterios impacto 3" sheetId="3" r:id="rId3"/>
    <sheet name="Criterios impacto 2" sheetId="4" r:id="rId4"/>
    <sheet name="Criterios impacto 1" sheetId="5" r:id="rId5"/>
    <sheet name="Parámetros" sheetId="2" r:id="rId6"/>
  </sheets>
  <externalReferences>
    <externalReference r:id="rId7"/>
  </externalReferences>
  <definedNames>
    <definedName name="A_Obj1" localSheetId="4">OFFSET(#REF!,0,0,COUNTA(#REF!)-1,1)</definedName>
    <definedName name="A_Obj1" localSheetId="3">OFFSET(#REF!,0,0,COUNTA(#REF!)-1,1)</definedName>
    <definedName name="A_Obj1" localSheetId="2">OFFSET(#REF!,0,0,COUNTA(#REF!)-1,1)</definedName>
    <definedName name="A_Obj1" localSheetId="1">OFFSET(#REF!,0,0,COUNTA(#REF!)-1,1)</definedName>
    <definedName name="A_Obj1">OFFSET(#REF!,0,0,COUNTA(#REF!)-1,1)</definedName>
    <definedName name="A_Obj2">OFFSET(#REF!,0,0,COUNTA(#REF!)-1,1)</definedName>
    <definedName name="A_Obj3">OFFSET(#REF!,0,0,COUNTA(#REF!)-1,1)</definedName>
    <definedName name="A_Obj4">OFFSET(#REF!,0,0,COUNTA(#REF!)-1,1)</definedName>
    <definedName name="Acc_1" localSheetId="4">#REF!</definedName>
    <definedName name="Acc_1" localSheetId="3">#REF!</definedName>
    <definedName name="Acc_1" localSheetId="2">#REF!</definedName>
    <definedName name="Acc_1" localSheetId="1">#REF!</definedName>
    <definedName name="Acc_1">#REF!</definedName>
    <definedName name="Acc_2" localSheetId="4">#REF!</definedName>
    <definedName name="Acc_2" localSheetId="3">#REF!</definedName>
    <definedName name="Acc_2" localSheetId="2">#REF!</definedName>
    <definedName name="Acc_2" localSheetId="1">#REF!</definedName>
    <definedName name="Acc_2">#REF!</definedName>
    <definedName name="Acc_3" localSheetId="4">#REF!</definedName>
    <definedName name="Acc_3" localSheetId="3">#REF!</definedName>
    <definedName name="Acc_3" localSheetId="2">#REF!</definedName>
    <definedName name="Acc_3" localSheetId="1">#REF!</definedName>
    <definedName name="Acc_3">#REF!</definedName>
    <definedName name="Acc_4">#REF!</definedName>
    <definedName name="Acc_5">#REF!</definedName>
    <definedName name="Acc_6">#REF!</definedName>
    <definedName name="Acc_7">#REF!</definedName>
    <definedName name="Acc_8">#REF!</definedName>
    <definedName name="Acc_9">#REF!</definedName>
    <definedName name="AMAZONASL">#REF!</definedName>
    <definedName name="ANTIOQUIA">#REF!</definedName>
    <definedName name="ANTIOQUIAL">#REF!</definedName>
    <definedName name="ARAUCA">#REF!</definedName>
    <definedName name="ARAUCAL">#REF!</definedName>
    <definedName name="_xlnm.Print_Area" localSheetId="0">'Matriz Riesgos'!$A$4:$AT$10</definedName>
    <definedName name="ATLANTICO">#REF!</definedName>
    <definedName name="ATLANTICOL">#REF!</definedName>
    <definedName name="BOLIVAR">#REF!</definedName>
    <definedName name="BOLIVARL">#REF!</definedName>
    <definedName name="BOYACA">#REF!</definedName>
    <definedName name="BOYACAL">#REF!</definedName>
    <definedName name="CALDAS">#REF!</definedName>
    <definedName name="CALDASL">#REF!</definedName>
    <definedName name="CAQUETA">#REF!</definedName>
    <definedName name="CAQUETAL">#REF!</definedName>
    <definedName name="CASANARE">#REF!</definedName>
    <definedName name="CASANAREL">#REF!</definedName>
    <definedName name="CAUCA">#REF!</definedName>
    <definedName name="CAUCAL">#REF!</definedName>
    <definedName name="CENTRO">#REF!</definedName>
    <definedName name="CENTROS_REGIONALES">#REF!</definedName>
    <definedName name="CENTROS2">#REF!</definedName>
    <definedName name="CESAR">#REF!</definedName>
    <definedName name="CESARL">#REF!</definedName>
    <definedName name="CHOCO">#REF!</definedName>
    <definedName name="CHOCOL">#REF!</definedName>
    <definedName name="CORDOBA">#REF!</definedName>
    <definedName name="CORDOBAL">#REF!</definedName>
    <definedName name="CUNDINAMARCA">#REF!</definedName>
    <definedName name="CUNDINAMARCAL">#REF!</definedName>
    <definedName name="Departamentos">#REF!</definedName>
    <definedName name="DIRECCIONL">#REF!</definedName>
    <definedName name="DISTRITOL">#REF!</definedName>
    <definedName name="Fuentes">#REF!</definedName>
    <definedName name="GUAINIAL">#REF!</definedName>
    <definedName name="GUAJIRAL">#REF!</definedName>
    <definedName name="GUAVIAREL">#REF!</definedName>
    <definedName name="HUILAL">#REF!</definedName>
    <definedName name="Indicadores">#REF!</definedName>
    <definedName name="jom" localSheetId="4">OFFSET(#REF!,0,0,COUNTA(#REF!)-1,1)</definedName>
    <definedName name="jom" localSheetId="3">OFFSET(#REF!,0,0,COUNTA(#REF!)-1,1)</definedName>
    <definedName name="jom" localSheetId="2">OFFSET(#REF!,0,0,COUNTA(#REF!)-1,1)</definedName>
    <definedName name="jom" localSheetId="1">OFFSET(#REF!,0,0,COUNTA(#REF!)-1,1)</definedName>
    <definedName name="jom">OFFSET(#REF!,0,0,COUNTA(#REF!)-1,1)</definedName>
    <definedName name="LISTA_CENTROS_REGIONALES" localSheetId="4">#REF!</definedName>
    <definedName name="LISTA_CENTROS_REGIONALES" localSheetId="3">#REF!</definedName>
    <definedName name="LISTA_CENTROS_REGIONALES" localSheetId="2">#REF!</definedName>
    <definedName name="LISTA_CENTROS_REGIONALES" localSheetId="1">#REF!</definedName>
    <definedName name="LISTA_CENTROS_REGIONALES">#REF!</definedName>
    <definedName name="LISTA_REGIONALES" localSheetId="4">#REF!</definedName>
    <definedName name="LISTA_REGIONALES" localSheetId="3">#REF!</definedName>
    <definedName name="LISTA_REGIONALES" localSheetId="2">#REF!</definedName>
    <definedName name="LISTA_REGIONALES" localSheetId="1">#REF!</definedName>
    <definedName name="LISTA_REGIONALES">#REF!</definedName>
    <definedName name="LISTADESPLEGAR_CENTRO" localSheetId="4">#REF!</definedName>
    <definedName name="LISTADESPLEGAR_CENTRO" localSheetId="3">#REF!</definedName>
    <definedName name="LISTADESPLEGAR_CENTRO" localSheetId="2">#REF!</definedName>
    <definedName name="LISTADESPLEGAR_CENTRO" localSheetId="1">#REF!</definedName>
    <definedName name="LISTADESPLEGAR_CENTRO">#REF!</definedName>
    <definedName name="MAGDALENAL">#REF!</definedName>
    <definedName name="METAL">#REF!</definedName>
    <definedName name="NARIÑOL">#REF!</definedName>
    <definedName name="NORTEL">#REF!</definedName>
    <definedName name="Objetivos" localSheetId="4">OFFSET(#REF!,0,0,COUNTA(#REF!)-1,1)</definedName>
    <definedName name="Objetivos" localSheetId="3">OFFSET(#REF!,0,0,COUNTA(#REF!)-1,1)</definedName>
    <definedName name="Objetivos" localSheetId="2">OFFSET(#REF!,0,0,COUNTA(#REF!)-1,1)</definedName>
    <definedName name="Objetivos" localSheetId="1">OFFSET(#REF!,0,0,COUNTA(#REF!)-1,1)</definedName>
    <definedName name="Objetivos">OFFSET(#REF!,0,0,COUNTA(#REF!)-1,1)</definedName>
    <definedName name="PUTUMAYOL" localSheetId="4">#REF!</definedName>
    <definedName name="PUTUMAYOL" localSheetId="3">#REF!</definedName>
    <definedName name="PUTUMAYOL" localSheetId="2">#REF!</definedName>
    <definedName name="PUTUMAYOL" localSheetId="1">#REF!</definedName>
    <definedName name="PUTUMAYOL">#REF!</definedName>
    <definedName name="QUINDIOL" localSheetId="4">#REF!</definedName>
    <definedName name="QUINDIOL" localSheetId="3">#REF!</definedName>
    <definedName name="QUINDIOL" localSheetId="2">#REF!</definedName>
    <definedName name="QUINDIOL" localSheetId="1">#REF!</definedName>
    <definedName name="QUINDIOL">#REF!</definedName>
    <definedName name="REGIONAL" localSheetId="4">#REF!</definedName>
    <definedName name="REGIONAL" localSheetId="3">#REF!</definedName>
    <definedName name="REGIONAL" localSheetId="2">#REF!</definedName>
    <definedName name="REGIONAL" localSheetId="1">#REF!</definedName>
    <definedName name="REGIONAL">#REF!</definedName>
    <definedName name="REGIONALES">#REF!</definedName>
    <definedName name="RISARALDAL">#REF!</definedName>
    <definedName name="SANANDRESL">#REF!</definedName>
    <definedName name="SANTANDERL">#REF!</definedName>
    <definedName name="sebas">#REF!</definedName>
    <definedName name="SN">[1]Maestros!$B$1:$B$2</definedName>
    <definedName name="SUCREL" localSheetId="4">#REF!</definedName>
    <definedName name="SUCREL" localSheetId="3">#REF!</definedName>
    <definedName name="SUCREL" localSheetId="2">#REF!</definedName>
    <definedName name="SUCREL" localSheetId="1">#REF!</definedName>
    <definedName name="SUCREL">#REF!</definedName>
    <definedName name="TOLIMAL" localSheetId="4">#REF!</definedName>
    <definedName name="TOLIMAL" localSheetId="3">#REF!</definedName>
    <definedName name="TOLIMAL" localSheetId="2">#REF!</definedName>
    <definedName name="TOLIMAL" localSheetId="1">#REF!</definedName>
    <definedName name="TOLIMAL">#REF!</definedName>
    <definedName name="VALLE" localSheetId="4">#REF!</definedName>
    <definedName name="VALLE" localSheetId="3">#REF!</definedName>
    <definedName name="VALLE" localSheetId="2">#REF!</definedName>
    <definedName name="VALLE" localSheetId="1">#REF!</definedName>
    <definedName name="VALLE">#REF!</definedName>
    <definedName name="VALLEL">#REF!</definedName>
    <definedName name="VAUPESL">#REF!</definedName>
    <definedName name="VICHADAL">#REF!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8" i="1" l="1"/>
  <c r="J8" i="1" s="1"/>
  <c r="K9" i="1"/>
  <c r="J9" i="1" s="1"/>
  <c r="K6" i="1"/>
  <c r="J6" i="1" s="1"/>
  <c r="K5" i="1"/>
  <c r="J5" i="1" s="1"/>
  <c r="AD7" i="1"/>
  <c r="L9" i="1" l="1"/>
  <c r="AP8" i="1"/>
  <c r="L8" i="1"/>
  <c r="AP6" i="1"/>
  <c r="L6" i="1"/>
  <c r="AP9" i="1" l="1"/>
  <c r="L5" i="1" l="1"/>
  <c r="AD5" i="1"/>
  <c r="AP5" i="1"/>
  <c r="AD6" i="1"/>
  <c r="AE6" i="1" s="1"/>
  <c r="AD8" i="1"/>
  <c r="AE8" i="1" s="1"/>
  <c r="AD9" i="1"/>
  <c r="AE9" i="1" s="1"/>
  <c r="AD10" i="1"/>
  <c r="AE10" i="1" s="1"/>
  <c r="AE5" i="1"/>
  <c r="AG9" i="1" l="1"/>
  <c r="AH9" i="1" s="1"/>
  <c r="AG8" i="1"/>
  <c r="AH8" i="1" s="1"/>
  <c r="AI8" i="1" s="1"/>
  <c r="AG5" i="1"/>
  <c r="AH5" i="1" s="1"/>
  <c r="AI5" i="1" s="1"/>
  <c r="AG10" i="1"/>
  <c r="AH10" i="1" s="1"/>
  <c r="AG6" i="1"/>
  <c r="AH6" i="1" s="1"/>
  <c r="AI6" i="1" s="1"/>
  <c r="AI9" i="1" l="1"/>
  <c r="AM8" i="1"/>
  <c r="AM5" i="1"/>
  <c r="AL5" i="1"/>
</calcChain>
</file>

<file path=xl/sharedStrings.xml><?xml version="1.0" encoding="utf-8"?>
<sst xmlns="http://schemas.openxmlformats.org/spreadsheetml/2006/main" count="517" uniqueCount="260">
  <si>
    <t>Criterios para calificar el impacto en riesgos de corrupción</t>
  </si>
  <si>
    <t>1. ¿Afecta al grupo de funcionarios del proceso?</t>
  </si>
  <si>
    <t>NO</t>
  </si>
  <si>
    <t xml:space="preserve">2. ¿Afecta el cumplimiento de metas y objetivos de la dependencia? </t>
  </si>
  <si>
    <t>SI</t>
  </si>
  <si>
    <t>3. ¿ Afecta el cumplimiento de la misión de la Entidad?</t>
  </si>
  <si>
    <t>4. ¿ Afecta el cumplimiento de la misión del sector al que pertenece la Entidad?</t>
  </si>
  <si>
    <t>5. ¿Genera pérdida de confianza de la Entidad, afectando su reputación?</t>
  </si>
  <si>
    <t>6. ¿Genera pérdida de recursos económicos?</t>
  </si>
  <si>
    <t>7. ¿ Afecta la generación de los productos o la prestación de los servicios?</t>
  </si>
  <si>
    <t>8. ¿ Da lugar al detrimento de calidad de vida de la comunidad por la pérdida del bien o servicios o los recursos públicos?</t>
  </si>
  <si>
    <t>9. ¿ Genera pérdida de información de la Entidad?</t>
  </si>
  <si>
    <t>10. ¿ Genera intervención de los órganos de control, de la fiscalía,  u otro ente?</t>
  </si>
  <si>
    <t>11. ¿ Da lugar a procesos sancionatorios?</t>
  </si>
  <si>
    <t>12. ¿Da lugar a procesos disciplinarios?</t>
  </si>
  <si>
    <t>13. ¿ Da lugar a procesos fiscales?</t>
  </si>
  <si>
    <t>14. ¿Da lugar a procesos penales?</t>
  </si>
  <si>
    <t>15. ¿ Genera pérdidad de credibilidad del sector?</t>
  </si>
  <si>
    <t>16. ¿ Ocasiona lesiones físicas o pérdida de vidas humanas?</t>
  </si>
  <si>
    <t>17. ¿ Afecta la imagen regional?</t>
  </si>
  <si>
    <t>18. ¿ Afecta la imagen institucional?</t>
  </si>
  <si>
    <t>19. ¿Genera daño ambiental?</t>
  </si>
  <si>
    <t xml:space="preserve">PROCESO </t>
  </si>
  <si>
    <t>INTERNO</t>
  </si>
  <si>
    <t>EXTERNO</t>
  </si>
  <si>
    <t>TIPO</t>
  </si>
  <si>
    <t>ORIGEN</t>
  </si>
  <si>
    <t>PROBABILIDAD
5:  Casi seguro
4: Probable
3: Posible
2: Improbable
1: Raro</t>
  </si>
  <si>
    <t>IMPACTO
Ver pestaña "Criterios de impacto"
5: Catastrófico
4: Mayor
3: Moderado</t>
  </si>
  <si>
    <t>Observación de criterio</t>
  </si>
  <si>
    <t>NIVEL DE RIESGO INHERENTE</t>
  </si>
  <si>
    <t>TIPO DE CONTROL</t>
  </si>
  <si>
    <t>RESPONSABLE PRIMERA LÍNEA DE DEFENSA
(Desarrollo e implementación de procesos de control y gestión de riesgos a través de su identificación, análisis, valoración, monitoreo y acciones de mejora)</t>
  </si>
  <si>
    <t>RESPONSABLE DEL CONTROL
(Persona asignada para ejecutar el control. Debe tener la autoridad, competencias y conocimientos para ejecutar el control)</t>
  </si>
  <si>
    <t>PERIODICIDAD DEL CONTROL
(La periodicidad debe prevenir o detectar el riesgo de manera oportuna)</t>
  </si>
  <si>
    <t>EVIDENCIA DE LA EJECUCIÓN DEL CONTROL
(El control debe dejar evidencia de su ejecución. Esta evidencia ayuda a que se pueda revisar la misma información por parte de un tercero y llegue a la misma conclusión de quien ejecutó el control)</t>
  </si>
  <si>
    <t>ASIGNACIÓN DEL RESPONSABLE
Asignado: 15
No asignado: 0</t>
  </si>
  <si>
    <t>SEGREGACIÓN Y AUTORIDAD DEL RESPONSABLE:
Adecuado: 15
Inadecuado: 0</t>
  </si>
  <si>
    <t>PERIODICIDAD
Oportuna: 15
Inoportuna: 0</t>
  </si>
  <si>
    <t>PROPÓSITO
Prevenir: 15
Detectar: 10
No es un control: 0</t>
  </si>
  <si>
    <t>CÓMO SE REALIZA LA ACTIVIDAD DE CONTROL
Confiable: 15
No confiable: 0</t>
  </si>
  <si>
    <t>QUÉ PASA CON LAS OBSERVACIONES O DESVIACIONES
Se investigan y resuelven oportunamente: 15
No se investigan o resuelven oportunamente: 0</t>
  </si>
  <si>
    <t>EVIDENCIA DE LA EJECUCIÓN DEL CONTROL
Completa: 10
Incompleta: 5
No existe: 0</t>
  </si>
  <si>
    <t xml:space="preserve">RESULTADO DE LA EVALUACIÓN DEL DISEÑO DEL CONTROL
</t>
  </si>
  <si>
    <t>RESULTADO DE LA EVALUACION DEL DISEÑO DEL CONTROL
Fuerte: 96 y 100
Moderado: 86 y 95
Débil: 0 y 85
(D)</t>
  </si>
  <si>
    <t>EVALUACIÓN DE LA EJECUCIÓN DEL CONTROL
Fuerte: Se ejecuta de manera consistente
Moderado: Se ejecuta algunas veces 
Débil: No se ejecuta
(E)</t>
  </si>
  <si>
    <t>SOLIDEZ INDIVIDUAL DE CADA CONTROL
(D+E)</t>
  </si>
  <si>
    <t>SOLIDEZ INDIVIDUAL DE CADA CONTROL
Fuerte: 100
Moderado: 50
Débil: 0
(D + E)</t>
  </si>
  <si>
    <t>SOLIDEZ DEL CONJUNTO DE CONTROLES
Fuerte: Promedio 100 
Moderado: Promedio entre 50 y 99
Débil: Promedio menor a 50
Si hay más de un control, se debe actualizar la fórmula del promedio y combinar las celdas</t>
  </si>
  <si>
    <t>CONTROLES AYUDAN A DISMINUIR LA PROBABILIDAD
Directamente o Indirectamente</t>
  </si>
  <si>
    <t>CONTROLES AYUDAN A DISMINUIR IMPACTO
Directamente o Indirectamente</t>
  </si>
  <si>
    <t>NÚMERO DE COLUMNAS QUE SE DESPLAZA EN EL EJE DE PROBABILIDAD</t>
  </si>
  <si>
    <t>NÚMERO DE COLUMNAS QUE SE DESPLAZA EN EL EJE DE IMPACTO</t>
  </si>
  <si>
    <t>PROBABILIDAD
5: Casi seguro
4: Probable
3: Posible 
2: Improbable 
1: Raro</t>
  </si>
  <si>
    <t>IMPACTO
5: Catastrófico
4: Mayor
3: Moderado
2: Menor
1: Insignificante</t>
  </si>
  <si>
    <t>NIVEL DE RIESGO RESIDUAL</t>
  </si>
  <si>
    <t>RESPUESTAS AL RIESGO</t>
  </si>
  <si>
    <t>Acciones asociadas al control</t>
  </si>
  <si>
    <t>RESPONSABLE</t>
  </si>
  <si>
    <t>FECHA LÍMITE PARA EL CUMPLIMIENTO DE LA ACCIÓN</t>
  </si>
  <si>
    <t>INDICADOR</t>
  </si>
  <si>
    <t>RECURSOS 
Económico, Humano y/o Logístico</t>
  </si>
  <si>
    <t>PLAN DE CONTINGENCIA - POR CADA RIESGO</t>
  </si>
  <si>
    <t>Adquisición de Bienes y Servicios</t>
  </si>
  <si>
    <t>Desempeño de los procesos: Capacidad humana, técnica y financiera de los procesos para lograr el cumplimiento de sus objetivos.</t>
  </si>
  <si>
    <t>N/A</t>
  </si>
  <si>
    <t>Corrupción</t>
  </si>
  <si>
    <t>Análisis de contexto de índole táctico</t>
  </si>
  <si>
    <t>Deficiencia en la estructuración de requisitos del bien, obra  o servicio a contratar</t>
  </si>
  <si>
    <t>Investigaciones disciplinarias, fiscales y penales.
Pérdida de imagen o reputación institucional.</t>
  </si>
  <si>
    <t>Posible (3)</t>
  </si>
  <si>
    <t>Preventivo</t>
  </si>
  <si>
    <t>Subdirector de Contratación</t>
  </si>
  <si>
    <t xml:space="preserve">
Abogado asignado por la Subdirección de Contratación
</t>
  </si>
  <si>
    <t>Por cada proceso</t>
  </si>
  <si>
    <t>Verificar que los requisitos de todos los componentes del proceso de selección  estén establecidos acorde a la necesidades a contratar.</t>
  </si>
  <si>
    <t xml:space="preserve">
Revisión de la ficha técnica y anexos técnicos previo a la cotización
Revisión de los estudios previos y anexos técnicos para la adquisición de bienes y servicios
Análisis del comité de contratación
</t>
  </si>
  <si>
    <t>Solicitar ajuste de los requisitos al área responsable del proceso</t>
  </si>
  <si>
    <t xml:space="preserve">Correos electrónicos - memorandos
Actas de reunión </t>
  </si>
  <si>
    <t>Fuerte</t>
  </si>
  <si>
    <t>Directamente</t>
  </si>
  <si>
    <t>No Disminuye</t>
  </si>
  <si>
    <t>Improbable (2)</t>
  </si>
  <si>
    <t>Mayor (4)</t>
  </si>
  <si>
    <t>Reducir</t>
  </si>
  <si>
    <t>Tomar acciones frente a los resultados del  seguimiento aleatorio al 10% de todos los procesos de selección adelantados  en el semestre para verificar el grado de cumplimiento de los requisitos en los procesos de contratación</t>
  </si>
  <si>
    <t>Números de casos donde se elaboren estudios y documentos previos que omitan requisitos o que establezcan requisitos desproporcionados en los componentes jurídicos y/o financieros y/o técnicos específicos que den como resultado el direccionamiento de la adjudicación de un contrato a un oferente en particular 
Meta: 0
Frecuencia: Semestral</t>
  </si>
  <si>
    <t>Recurso humano: Funcionarios  y personal contratista de la Subdirección de Contratación  financiado por el proyecto  de inversión de la SAF</t>
  </si>
  <si>
    <t>Realizar las acciones legales y administrativas a que haya lugar, las cuales dependen de la etapa contractual donde se encuentre el proceso</t>
  </si>
  <si>
    <t xml:space="preserve">Direccionamiento del profesional para adjudicar el proceso 
(posible conflicto de intereses) </t>
  </si>
  <si>
    <t>Probable (4)</t>
  </si>
  <si>
    <t>Comité evaluador</t>
  </si>
  <si>
    <t xml:space="preserve">Subdirector de Contratación
</t>
  </si>
  <si>
    <t>Cada integrante del comité evaluador, diligencia el formato de evaluación, técnica, jurídica o económica de acuerdo a su competencia.</t>
  </si>
  <si>
    <t>Realizar el ajuste en el documento de evaluación.</t>
  </si>
  <si>
    <t>Evaluación, técnica, jurídica y económica de  cada proceso</t>
  </si>
  <si>
    <t xml:space="preserve">
Tomar acciones frente a los resultados del  seguimiento aleatorio al 15% de todos los procesos de convocatoria pública adelantados en el semestre para verificar que contengan los formatos de evaluación</t>
  </si>
  <si>
    <t>Número de casos donde se presenten errores graves en la evaluación que incidan en favorecer a un oferente en particular, por omisión o extralimitación de requisitos evaluados 
Frecuencia: Semestral
Meta: 0</t>
  </si>
  <si>
    <t xml:space="preserve">Recurso humano: Comité evaluador </t>
  </si>
  <si>
    <t xml:space="preserve">Preventivo </t>
  </si>
  <si>
    <t xml:space="preserve">Ordenador del gasto </t>
  </si>
  <si>
    <t xml:space="preserve">Abogado asignado por la Subdirección de Contratación </t>
  </si>
  <si>
    <t>Revisar la existencia   del memorando "Designación comité evaluador"</t>
  </si>
  <si>
    <t xml:space="preserve">Verificar que el  memorando  "Designación  comité evaluador",   haga parte de los documentos del proceso </t>
  </si>
  <si>
    <t xml:space="preserve">Solicitar al ordenador del gasto la remisión del memorando  "Designación  comité evaluador" para la incorporación en  los documentos del proceso </t>
  </si>
  <si>
    <t xml:space="preserve">Lista de verificación de documentación contractual </t>
  </si>
  <si>
    <t xml:space="preserve">Fuerte </t>
  </si>
  <si>
    <t>Deficiente seguimiento a la gestión contractual por parte del supervisor</t>
  </si>
  <si>
    <t>Validar que la solicitud de adición esté debidamente justificada</t>
  </si>
  <si>
    <t>No se tramitan las solicitudes de adición</t>
  </si>
  <si>
    <t>Correo electrónico - devolviendo la solicitud de adición</t>
  </si>
  <si>
    <t>Realizar el seguimiento aleatorio al 10% de todas las solicitudes de adición y prorroga de contratos, con el fin de verificar la debida justificación del tramite solicitado.</t>
  </si>
  <si>
    <t xml:space="preserve">Recurso humano: Funcionarios  y personal contratista de la Subdirección de Contratación  financiado por el proyecto  de inversión de la SAF  </t>
  </si>
  <si>
    <t>Casi Seguro (5)</t>
  </si>
  <si>
    <t>Supervisor
Interventor
Ordenador del Gasto</t>
  </si>
  <si>
    <t>Mensual</t>
  </si>
  <si>
    <t>Revisar que se están cumpliendo con las obligaciones contractuales.</t>
  </si>
  <si>
    <t>Mediante el informe de actividades y supervisión se debe evidenciar el avance de la ejecución del contrato.</t>
  </si>
  <si>
    <t>Solicitar ajuste del informe presentado.</t>
  </si>
  <si>
    <t>Informes de supervisión
Informes de interventoría</t>
  </si>
  <si>
    <t>Tomar acciones frente a los resultados del  seguimiento aleatorio al 10% de los contratos de prestación de servicios suscritos en el semestre, para verificar que se encuentran debidamente publicados los informes de actividades respectivos</t>
  </si>
  <si>
    <t>Número de contratos que no tienen debidamente publicados los informes de actividades y supervisión en SECOP
Frecuencia: Semestral
Meta: 0</t>
  </si>
  <si>
    <t>Para cada proceso que aplique</t>
  </si>
  <si>
    <t>Revisar que el contenido del acta de liquidación sea coherente   con los soportes adjuntos y con la información publicada en SECOP</t>
  </si>
  <si>
    <t>Solicitar el ajuste del acta de liquidación,  allegar los soportes faltantes o ajustar los mismos según corresponda</t>
  </si>
  <si>
    <t>Acta de liquidación de contratos</t>
  </si>
  <si>
    <t>Número de liquidaciones que no cumplen con lo establecido en el procedimiento
Frecuencia: Semestral
Meta: 0</t>
  </si>
  <si>
    <t>SOLIDEZ INDIVIDUAL</t>
  </si>
  <si>
    <t>FuerteFuerte</t>
  </si>
  <si>
    <t>FuerteModerado</t>
  </si>
  <si>
    <t>Moderado</t>
  </si>
  <si>
    <t>FuerteDébil</t>
  </si>
  <si>
    <t>Débil</t>
  </si>
  <si>
    <t>ModeradoFuerte</t>
  </si>
  <si>
    <t>ModeradoModerado</t>
  </si>
  <si>
    <t>ModeradoDébil</t>
  </si>
  <si>
    <t>DébilFuerte</t>
  </si>
  <si>
    <t>DébilModerado</t>
  </si>
  <si>
    <t>DébilDébil</t>
  </si>
  <si>
    <t>FuerteDirectamenteDirectamente</t>
  </si>
  <si>
    <t>FuerteDirectamenteIndirectamente</t>
  </si>
  <si>
    <t>FuerteDirectamenteNo Disminuye</t>
  </si>
  <si>
    <t>FuerteNo disminuyeDirectamente</t>
  </si>
  <si>
    <t>ModeradoDirectamenteDirectamente</t>
  </si>
  <si>
    <t>ModeradoDirectamenteIndirectamente</t>
  </si>
  <si>
    <t>ModeradoDirectamenteNo disminuye</t>
  </si>
  <si>
    <t>ModeradoNo DisminuyeDirectamente</t>
  </si>
  <si>
    <t>DébilDirectamenteDirectamente</t>
  </si>
  <si>
    <t>DébilDirectamenteIndirectamente</t>
  </si>
  <si>
    <t>DébilDirectamenteNo disminuye</t>
  </si>
  <si>
    <t>DébilNo DisminuyeDirectamente</t>
  </si>
  <si>
    <t>Raro (1)</t>
  </si>
  <si>
    <t>Catastrófico (5)</t>
  </si>
  <si>
    <t>Moderado (3)</t>
  </si>
  <si>
    <t>Menor (2)</t>
  </si>
  <si>
    <t>Insignificante (1)</t>
  </si>
  <si>
    <t>NIVEL DE RIESGO</t>
  </si>
  <si>
    <t>Raro (1)Insignificante (1)</t>
  </si>
  <si>
    <t>Bajo (1)</t>
  </si>
  <si>
    <t>Raro (1)Menor (2)</t>
  </si>
  <si>
    <t>Bajo (2)</t>
  </si>
  <si>
    <t>Raro (1)Moderado (3)</t>
  </si>
  <si>
    <t>Raro (1)Mayor (4)</t>
  </si>
  <si>
    <t>Alto (4)</t>
  </si>
  <si>
    <t>Raro (1)Catastrófico (5)</t>
  </si>
  <si>
    <t>Alto (5)</t>
  </si>
  <si>
    <t>Improbable (2)Insignificante (1)</t>
  </si>
  <si>
    <t>Improbable (2)Menor (2)</t>
  </si>
  <si>
    <t>Bajo (4)</t>
  </si>
  <si>
    <t>Improbable (2)Moderado (3)</t>
  </si>
  <si>
    <t>Moderado (6)</t>
  </si>
  <si>
    <t>Improbable (2)Mayor (4)</t>
  </si>
  <si>
    <t>Alto (8)</t>
  </si>
  <si>
    <t>Improbable (2)Catastrófico (5)</t>
  </si>
  <si>
    <t>Extremo (10)</t>
  </si>
  <si>
    <t>Posible (3)Insignificante (1)</t>
  </si>
  <si>
    <t>Bajo (3)</t>
  </si>
  <si>
    <t>Posible (3)Menor (2)</t>
  </si>
  <si>
    <t>Posible (3)Moderado (3)</t>
  </si>
  <si>
    <t>Alto (9)</t>
  </si>
  <si>
    <t>Posible (3)Mayor (4)</t>
  </si>
  <si>
    <t>Extremo (12)</t>
  </si>
  <si>
    <t>Posible (3)Catastrófico (5)</t>
  </si>
  <si>
    <t>Extremo (15)</t>
  </si>
  <si>
    <t>Probable (4)Insignificante (1)</t>
  </si>
  <si>
    <t>Moderado (4)</t>
  </si>
  <si>
    <t>Probable (4)Menor (2)</t>
  </si>
  <si>
    <t>Probable (4)Moderado (3)</t>
  </si>
  <si>
    <t>Alto (12)</t>
  </si>
  <si>
    <t>Probable (4)Mayor (4)</t>
  </si>
  <si>
    <t>Extremo (16)</t>
  </si>
  <si>
    <t>Probable (4)Catastrófico (5)</t>
  </si>
  <si>
    <t>Extremo (20)</t>
  </si>
  <si>
    <t>Casi Seguro (5)Insignificante (1)</t>
  </si>
  <si>
    <t>Casi Seguro (5)Menor (2)</t>
  </si>
  <si>
    <t>Alto (10)</t>
  </si>
  <si>
    <t>Casi Seguro (5)Moderado (3)</t>
  </si>
  <si>
    <t>Casi Seguro (5)Mayor (4)</t>
  </si>
  <si>
    <t>Casi Seguro (5)Catastrófico (5)</t>
  </si>
  <si>
    <t>Extremo (25)</t>
  </si>
  <si>
    <t>CONTROLES AYUDAN A DISMINUIR LA PROBABILIDAD</t>
  </si>
  <si>
    <t>CONTROLES AYUDAN A DISMINUIR EL IMPACTO</t>
  </si>
  <si>
    <t>Indirectamente</t>
  </si>
  <si>
    <t>Detectivo</t>
  </si>
  <si>
    <t>Evitar</t>
  </si>
  <si>
    <t>Compartir</t>
  </si>
  <si>
    <t>Aceptar</t>
  </si>
  <si>
    <t>PROCESO</t>
  </si>
  <si>
    <t>Planeación de la Gestión</t>
  </si>
  <si>
    <t>Gestión de Talento Humano</t>
  </si>
  <si>
    <t>Diseño y Construcción de Parques y Escenarios</t>
  </si>
  <si>
    <t>Administración y Mantenimiento de Parques y Escenarios</t>
  </si>
  <si>
    <t>Fomento al Deporte</t>
  </si>
  <si>
    <t>Promoción de la Recreación</t>
  </si>
  <si>
    <t>Gestión de Comunicaciones</t>
  </si>
  <si>
    <t>Gestión de Recursos Físicos</t>
  </si>
  <si>
    <t>Gestión Jurídica</t>
  </si>
  <si>
    <t>Gestión de Tecnología de la Información y las Comunicaciones</t>
  </si>
  <si>
    <t>Gestión Financiera</t>
  </si>
  <si>
    <t>Gestión Documental</t>
  </si>
  <si>
    <t>Servicio a la Ciudadanía</t>
  </si>
  <si>
    <t>Gestión de Asuntos Locales</t>
  </si>
  <si>
    <t>Control, Evaluación y Seguimiento</t>
  </si>
  <si>
    <t>Control Disciplinario</t>
  </si>
  <si>
    <t>EJECUCIÓN DEL CONTROL</t>
  </si>
  <si>
    <t xml:space="preserve">DEBIDO A
(Causa(s))
</t>
  </si>
  <si>
    <t xml:space="preserve">PUEDE SUCEDER QUE
(Riesgo)
</t>
  </si>
  <si>
    <t xml:space="preserve">QUE PODRÍA OCASIONAR (Consecuencia(s))
</t>
  </si>
  <si>
    <t>PROPÓSITO DEL CONTROL
 (Validar, verificar, conciliar, comparar, revisar, cotejar…)
El control ayuda a mitigar las causas de los riesgos o detectar su materialización</t>
  </si>
  <si>
    <t>CÓMO SE REALIZA LA ACTIVIDAD DE CONTROL
(EL control debe indicar el cómo se realiza, de tal forma que se pueda
evaluar si la fuente u origen de la información que sirve para ejecutar el
control, es confiable para la mitigación del riesgo)</t>
  </si>
  <si>
    <t>CÓMO SE ACTÚA EN CASO DE OBSERVACIONES O DESVIACIONES
(Qué se hace cuando se detectan observaciones o desviaciones como resultado de la ejecución de un control?)</t>
  </si>
  <si>
    <t>Errores graves en la evaluación que incidan en el beneficio  de un privado o de un tercero  por omisión, uso del poder  o extralimitación de requisitos evaluados desviando la gestión de lo público</t>
  </si>
  <si>
    <t>Uso del poder para aprobación de adiciones y prorrogas, que no se requieren para la ejecución del contrato, para beneficio privado o de un tercero desviando la gestión de lo público</t>
  </si>
  <si>
    <t>Uso del poder para aprobar informes que acrediten el recibo a satisfacción de bienes, obras y/o servicios que realmente nunca han sido entregados o recibidos por la entidad, con el propósito de autorizar los pagos acordados en el contrato o proceder a su correspondiente liquidación, 
para beneficio privado o de un tercero ( contratista) desviando la gestión de lo público</t>
  </si>
  <si>
    <t>FECHA DE ACTUALIZACIÓN:  Enero 2025</t>
  </si>
  <si>
    <t>REVISIÓN DE CONTROLES</t>
  </si>
  <si>
    <t xml:space="preserve">EVIDENCIAS </t>
  </si>
  <si>
    <t>CONCLUSIONES</t>
  </si>
  <si>
    <t>CONCLUSIONES DE EFICACIA</t>
  </si>
  <si>
    <t>RESULTADOS</t>
  </si>
  <si>
    <t>SE MATERIALIZÓ EL RIESGO?</t>
  </si>
  <si>
    <t>Correo electrónico</t>
  </si>
  <si>
    <t xml:space="preserve">Orfeo con designación del Comité evaluador </t>
  </si>
  <si>
    <t>No muestreado</t>
  </si>
  <si>
    <t>No</t>
  </si>
  <si>
    <t>Correos electrónicos</t>
  </si>
  <si>
    <t>En las siguientes captura de pantalla se presenta los comentarios a las adiciones: 
La publicación en SECOP se hace en 2025-11-28:</t>
  </si>
  <si>
    <t>Número de solicitudes de adición y prorroga que no cumplen con la adecuada justificación técnica,  de conformidad con la ejecución del contrato
Frecuencia: Semestral
Meta: 0</t>
  </si>
  <si>
    <t>Se están ejecutando los controles de acuerdo con el muestreo realizado.
El indicador para el segundo semestre de 2025 da un resultado de 0 cumplimento la meta</t>
  </si>
  <si>
    <t>Recibir bienes, obras y/o servicios que no satisfacen las necesidades de la entidad.
Investigaciones disciplinarias, fiscales y penales.
Detrimento patrimonial.
Pérdida de imagen o reputación institucional.</t>
  </si>
  <si>
    <t>Comparando que los soportes del contrato estén completos y acordes con lo descrito en el acta de liquidación</t>
  </si>
  <si>
    <t>Efectuar una revisión a 10 liquidaciones que se estén adelantando en el semestre ,  a fin de verificar que se este dando cumplimiento con lo establecido en el procedimiento de liquidación de contratos</t>
  </si>
  <si>
    <t xml:space="preserve"> Uso del poder  en la  elaboración de estudios y documentos previos que omitan requisitos o que establezcan requisitos desproporcionados en los componentes jurídicos y/o financieros y/o técnicos específicos que den como resultado el direccionamiento de la adjudicación de un contrato a un oferente en particular  para beneficio privado o de un tercero desviando la gestión de lo público </t>
  </si>
  <si>
    <t xml:space="preserve">Proceso: CONTRATAR LA PRESTACIÓN DEL SERVICIO PÚBLICO INTEGRAL DE TRANSPORTE TERRESTRE AUTOMOTOR DE PASAJEROS, REQUERIDOS POR EL IDRD
Fecha de publicación: 2025-10- 02
Objetivo: SASI-051-2025
En el documento Mesa técnica proceso TRANSPORTE DE PASAJEROS Rev. Ficha técnica se revisan los requisitos de los componentes del proceso de selección con fecha 22 mayo de 2025. Se adjunta captura de pantalla:
En cuanto a la revisión de estudios previos se aporta la siguiente evidencia según consecutivo PAA no 4027 sobre el cual se contestan las observaciones realizadas en las mesas técnicas. Mes: septiembre de 2025.
Análisis del comité de contratación: se presenta como evidencia una fracción del acta del comité de contratación: </t>
  </si>
  <si>
    <t>Se están ejecutando los controles de acuerdo con el muestreo realizado.
El indicador para el segundo semestre de 2025 da un resultado de 0 cumplimiento la meta</t>
  </si>
  <si>
    <t xml:space="preserve">Revisar que los ítems objeto de evaluación cumplan con los requisitos establecidos en el pliego </t>
  </si>
  <si>
    <t xml:space="preserve">Frente al proceso anterior se presenta la siguiente evidencia en la cual se revisar los ítems objeto de evaluación: </t>
  </si>
  <si>
    <t>Se presenta la evidencia de designación del comité evaluador, el cual hace parte de los documentos del proceso:
Es importante eliminar de la evidencia la lista de verificación y reemplazarla por el documento que asigna al comité evaluador</t>
  </si>
  <si>
    <t>Investigaciones disciplinarias, fiscales y penales.
Detrimento patrimonial.
Incumplimiento de metas de los proyectos de inversión.</t>
  </si>
  <si>
    <t>Se verifica que la documentación de la solicitud este completa, y que la justificación sea coherente con los soportes técnicos adjuntados.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</si>
</sst>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quot;$&quot;\ * #,##0.00_-;\-&quot;$&quot;\ * #,##0.00_-;_-&quot;$&quot;\ * &quot;-&quot;??_-;_-@_-"/>
  </numFmts>
  <fonts count="19" x14ac:knownFonts="1">
    <font>
      <sz val="11"/>
      <color theme="1"/>
      <name val="Calibri"/>
      <family val="2"/>
      <scheme val="minor"/>
    </font>
    <font>
      <sz val="11"/>
      <color theme="1"/>
      <name val="Calibri"/>
      <family val="2"/>
      <scheme val="minor"/>
    </font>
    <font>
      <b/>
      <sz val="11"/>
      <color theme="1"/>
      <name val="Calibri"/>
      <family val="2"/>
      <scheme val="minor"/>
    </font>
    <font>
      <sz val="10"/>
      <name val="Calibri"/>
      <family val="2"/>
      <scheme val="minor"/>
    </font>
    <font>
      <sz val="10"/>
      <name val="Mangal"/>
      <family val="2"/>
    </font>
    <font>
      <sz val="11"/>
      <color indexed="8"/>
      <name val="Calibri"/>
      <family val="2"/>
      <charset val="1"/>
    </font>
    <font>
      <sz val="10"/>
      <name val="Arial"/>
      <family val="2"/>
    </font>
    <font>
      <b/>
      <sz val="10"/>
      <name val="Calibri"/>
      <family val="2"/>
      <scheme val="minor"/>
    </font>
    <font>
      <b/>
      <sz val="10"/>
      <name val="Arial"/>
      <family val="2"/>
    </font>
    <font>
      <sz val="10"/>
      <color theme="1"/>
      <name val="Calibri"/>
      <family val="2"/>
      <scheme val="minor"/>
    </font>
    <font>
      <sz val="11"/>
      <color theme="1"/>
      <name val="Arial"/>
      <family val="2"/>
    </font>
    <font>
      <b/>
      <sz val="14"/>
      <color theme="1"/>
      <name val="Arial"/>
      <family val="2"/>
    </font>
    <font>
      <sz val="10"/>
      <color theme="1"/>
      <name val="Arial"/>
      <family val="2"/>
    </font>
    <font>
      <b/>
      <sz val="11"/>
      <color theme="1"/>
      <name val="Arial"/>
      <family val="2"/>
    </font>
    <font>
      <sz val="11"/>
      <name val="Calibri"/>
      <family val="2"/>
    </font>
    <font>
      <b/>
      <sz val="10"/>
      <name val="Calibri"/>
      <family val="2"/>
    </font>
    <font>
      <b/>
      <sz val="8"/>
      <name val="Calibri"/>
      <family val="2"/>
    </font>
    <font>
      <b/>
      <sz val="20"/>
      <name val="Calibri"/>
      <family val="2"/>
      <scheme val="minor"/>
    </font>
    <font>
      <b/>
      <sz val="12"/>
      <color theme="1"/>
      <name val="Arial"/>
      <family val="2"/>
    </font>
  </fonts>
  <fills count="12">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theme="5" tint="0.79998168889431442"/>
        <bgColor indexed="64"/>
      </patternFill>
    </fill>
    <fill>
      <patternFill patternType="solid">
        <fgColor theme="0"/>
        <bgColor indexed="26"/>
      </patternFill>
    </fill>
    <fill>
      <patternFill patternType="solid">
        <fgColor theme="4" tint="0.79998168889431442"/>
        <bgColor indexed="64"/>
      </patternFill>
    </fill>
    <fill>
      <patternFill patternType="solid">
        <fgColor rgb="FFFBD4B4"/>
        <bgColor rgb="FFFBD4B4"/>
      </patternFill>
    </fill>
    <fill>
      <patternFill patternType="solid">
        <fgColor theme="0"/>
        <bgColor rgb="FFFBE5D6"/>
      </patternFill>
    </fill>
    <fill>
      <patternFill patternType="solid">
        <fgColor rgb="FFBFBFBF"/>
        <bgColor rgb="FF000000"/>
      </patternFill>
    </fill>
    <fill>
      <patternFill patternType="solid">
        <fgColor rgb="FFF4B084"/>
        <bgColor rgb="FF000000"/>
      </patternFill>
    </fill>
    <fill>
      <patternFill patternType="solid">
        <fgColor theme="4" tint="0.59999389629810485"/>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6">
    <xf numFmtId="0" fontId="0" fillId="0" borderId="0"/>
    <xf numFmtId="0" fontId="4" fillId="0" borderId="0"/>
    <xf numFmtId="0" fontId="5" fillId="0" borderId="0"/>
    <xf numFmtId="164" fontId="1" fillId="0" borderId="0" applyFont="0" applyFill="0" applyBorder="0" applyAlignment="0" applyProtection="0"/>
    <xf numFmtId="0" fontId="10" fillId="0" borderId="0"/>
    <xf numFmtId="0" fontId="1" fillId="0" borderId="0"/>
  </cellStyleXfs>
  <cellXfs count="74">
    <xf numFmtId="0" fontId="0" fillId="0" borderId="0" xfId="0"/>
    <xf numFmtId="0" fontId="3" fillId="2" borderId="0" xfId="0" applyFont="1" applyFill="1"/>
    <xf numFmtId="0" fontId="3" fillId="0" borderId="0" xfId="0" applyFont="1" applyAlignment="1">
      <alignment horizontal="center" vertical="center"/>
    </xf>
    <xf numFmtId="0" fontId="3" fillId="0" borderId="1" xfId="0" applyFont="1" applyBorder="1" applyAlignment="1">
      <alignment horizontal="center" vertical="center" wrapText="1"/>
    </xf>
    <xf numFmtId="0" fontId="3" fillId="0" borderId="0" xfId="0" applyFont="1"/>
    <xf numFmtId="0" fontId="3" fillId="0" borderId="0" xfId="0" applyFont="1" applyAlignment="1">
      <alignment vertical="center"/>
    </xf>
    <xf numFmtId="0" fontId="0" fillId="0" borderId="0" xfId="0" applyAlignment="1">
      <alignment wrapText="1"/>
    </xf>
    <xf numFmtId="0" fontId="2" fillId="0" borderId="0" xfId="0" applyFont="1"/>
    <xf numFmtId="0" fontId="2" fillId="0" borderId="0" xfId="0" applyFont="1" applyAlignment="1">
      <alignment vertical="center" wrapText="1"/>
    </xf>
    <xf numFmtId="0" fontId="2" fillId="0" borderId="0" xfId="0" applyFont="1" applyAlignment="1">
      <alignment wrapText="1"/>
    </xf>
    <xf numFmtId="0" fontId="7" fillId="3" borderId="1" xfId="0" applyFont="1" applyFill="1" applyBorder="1" applyAlignment="1">
      <alignment horizontal="left" vertical="center" wrapText="1"/>
    </xf>
    <xf numFmtId="0" fontId="6" fillId="2" borderId="0" xfId="0" applyFont="1" applyFill="1" applyAlignment="1">
      <alignment horizontal="left" vertical="center"/>
    </xf>
    <xf numFmtId="0" fontId="3" fillId="2" borderId="0" xfId="0" applyFont="1" applyFill="1" applyAlignment="1">
      <alignment horizontal="center" vertical="center" wrapText="1"/>
    </xf>
    <xf numFmtId="0" fontId="3" fillId="2" borderId="0" xfId="0" applyFont="1" applyFill="1" applyAlignment="1">
      <alignment horizontal="center" vertical="center"/>
    </xf>
    <xf numFmtId="0" fontId="3" fillId="2" borderId="0" xfId="0" applyFont="1" applyFill="1" applyAlignment="1">
      <alignment vertical="center"/>
    </xf>
    <xf numFmtId="0" fontId="8" fillId="4" borderId="1" xfId="0" applyFont="1" applyFill="1" applyBorder="1" applyAlignment="1">
      <alignment horizontal="left" vertical="center" wrapText="1"/>
    </xf>
    <xf numFmtId="0" fontId="3" fillId="0" borderId="1" xfId="0" applyFont="1" applyBorder="1" applyAlignment="1">
      <alignment horizontal="left" vertical="center" wrapText="1"/>
    </xf>
    <xf numFmtId="0" fontId="6" fillId="0" borderId="0" xfId="0" applyFont="1" applyAlignment="1">
      <alignment horizontal="left" vertical="center"/>
    </xf>
    <xf numFmtId="0" fontId="7" fillId="0" borderId="1" xfId="0" applyFont="1" applyBorder="1" applyAlignment="1">
      <alignment horizontal="left" vertical="center" wrapText="1"/>
    </xf>
    <xf numFmtId="0" fontId="9" fillId="0" borderId="1" xfId="0" applyFont="1" applyBorder="1" applyAlignment="1">
      <alignment horizontal="left" vertical="center" wrapText="1"/>
    </xf>
    <xf numFmtId="0" fontId="3" fillId="2" borderId="1" xfId="0" applyFont="1" applyFill="1" applyBorder="1" applyAlignment="1">
      <alignment horizontal="left" vertical="center" wrapText="1"/>
    </xf>
    <xf numFmtId="0" fontId="3" fillId="5" borderId="1" xfId="2" applyFont="1" applyFill="1" applyBorder="1" applyAlignment="1">
      <alignment horizontal="left" vertical="center" wrapText="1"/>
    </xf>
    <xf numFmtId="0" fontId="3" fillId="2" borderId="1" xfId="0" applyFont="1" applyFill="1" applyBorder="1" applyAlignment="1">
      <alignment horizontal="center" vertical="center" wrapText="1"/>
    </xf>
    <xf numFmtId="0" fontId="7" fillId="2" borderId="0" xfId="0" applyFont="1" applyFill="1" applyAlignment="1">
      <alignment vertical="center"/>
    </xf>
    <xf numFmtId="0" fontId="3" fillId="2" borderId="1" xfId="0" applyFont="1" applyFill="1" applyBorder="1" applyAlignment="1">
      <alignment horizontal="center" vertical="center"/>
    </xf>
    <xf numFmtId="0" fontId="7" fillId="3" borderId="1" xfId="0" applyFont="1" applyFill="1" applyBorder="1" applyAlignment="1">
      <alignment horizontal="center" vertical="center" wrapText="1"/>
    </xf>
    <xf numFmtId="0" fontId="3" fillId="2" borderId="1" xfId="0" applyFont="1" applyFill="1" applyBorder="1" applyAlignment="1">
      <alignment horizontal="center" wrapText="1"/>
    </xf>
    <xf numFmtId="0" fontId="10" fillId="0" borderId="0" xfId="4"/>
    <xf numFmtId="0" fontId="10" fillId="6" borderId="1" xfId="4" applyFill="1" applyBorder="1" applyAlignment="1">
      <alignment horizontal="center"/>
    </xf>
    <xf numFmtId="0" fontId="6" fillId="4" borderId="1" xfId="0" applyFont="1" applyFill="1" applyBorder="1" applyAlignment="1">
      <alignment horizontal="left" vertical="center" wrapText="1"/>
    </xf>
    <xf numFmtId="0" fontId="15" fillId="9" borderId="1" xfId="0" applyFont="1" applyFill="1" applyBorder="1" applyAlignment="1">
      <alignment wrapText="1"/>
    </xf>
    <xf numFmtId="0" fontId="16" fillId="10" borderId="1" xfId="0" applyFont="1" applyFill="1" applyBorder="1" applyAlignment="1">
      <alignment wrapText="1"/>
    </xf>
    <xf numFmtId="0" fontId="13" fillId="7" borderId="1" xfId="0" applyFont="1" applyFill="1" applyBorder="1" applyAlignment="1">
      <alignment vertical="center" wrapText="1"/>
    </xf>
    <xf numFmtId="0" fontId="16" fillId="9" borderId="1" xfId="0" applyFont="1" applyFill="1" applyBorder="1" applyAlignment="1">
      <alignment wrapText="1"/>
    </xf>
    <xf numFmtId="0" fontId="15" fillId="9" borderId="1" xfId="0" applyFont="1" applyFill="1" applyBorder="1" applyAlignment="1">
      <alignment horizontal="center" vertical="center"/>
    </xf>
    <xf numFmtId="0" fontId="9" fillId="2" borderId="1" xfId="0" applyFont="1" applyFill="1" applyBorder="1" applyAlignment="1">
      <alignment horizontal="center" vertical="center" wrapText="1"/>
    </xf>
    <xf numFmtId="0" fontId="15" fillId="9" borderId="1" xfId="0" applyFont="1" applyFill="1" applyBorder="1" applyAlignment="1">
      <alignment horizontal="center" vertical="center" wrapText="1"/>
    </xf>
    <xf numFmtId="0" fontId="15" fillId="9" borderId="1" xfId="0" applyFont="1" applyFill="1" applyBorder="1" applyAlignment="1">
      <alignment vertical="center" wrapText="1"/>
    </xf>
    <xf numFmtId="0" fontId="14" fillId="8" borderId="1" xfId="0" applyFont="1" applyFill="1" applyBorder="1" applyAlignment="1">
      <alignment horizontal="center" vertical="center" wrapText="1"/>
    </xf>
    <xf numFmtId="1" fontId="10" fillId="0" borderId="1" xfId="0" applyNumberFormat="1" applyFont="1" applyBorder="1" applyAlignment="1">
      <alignment horizontal="center" vertical="center" wrapText="1"/>
    </xf>
    <xf numFmtId="0" fontId="7" fillId="0" borderId="1" xfId="0" applyFont="1" applyBorder="1" applyAlignment="1">
      <alignment horizontal="center" vertical="center" wrapText="1"/>
    </xf>
    <xf numFmtId="0" fontId="8" fillId="11" borderId="1" xfId="0" applyFont="1" applyFill="1" applyBorder="1" applyAlignment="1">
      <alignment horizontal="center" vertical="center" wrapText="1"/>
    </xf>
    <xf numFmtId="0" fontId="3" fillId="11" borderId="1" xfId="0" applyFont="1" applyFill="1" applyBorder="1" applyAlignment="1">
      <alignment horizontal="left" vertical="center" wrapText="1"/>
    </xf>
    <xf numFmtId="0" fontId="18" fillId="11" borderId="1" xfId="0" applyFont="1" applyFill="1" applyBorder="1" applyAlignment="1">
      <alignment horizontal="center" vertical="center"/>
    </xf>
    <xf numFmtId="0" fontId="18" fillId="11" borderId="1" xfId="0" applyFont="1" applyFill="1" applyBorder="1" applyAlignment="1">
      <alignment horizontal="center" vertical="center" wrapText="1"/>
    </xf>
    <xf numFmtId="0" fontId="3" fillId="11" borderId="1" xfId="0" applyFont="1" applyFill="1" applyBorder="1" applyAlignment="1">
      <alignment horizontal="left" vertical="top" wrapText="1"/>
    </xf>
    <xf numFmtId="0" fontId="6" fillId="11" borderId="1" xfId="0" applyFont="1" applyFill="1" applyBorder="1" applyAlignment="1">
      <alignment horizontal="left" vertical="center" wrapText="1"/>
    </xf>
    <xf numFmtId="0" fontId="6" fillId="11" borderId="1" xfId="0" applyFont="1" applyFill="1" applyBorder="1" applyAlignment="1">
      <alignment horizontal="center" vertical="center"/>
    </xf>
    <xf numFmtId="0" fontId="3" fillId="11" borderId="2" xfId="0" applyFont="1" applyFill="1" applyBorder="1" applyAlignment="1">
      <alignment horizontal="center" vertical="center" wrapText="1"/>
    </xf>
    <xf numFmtId="0" fontId="3" fillId="11" borderId="3" xfId="0" applyFont="1" applyFill="1" applyBorder="1" applyAlignment="1">
      <alignment horizontal="center" vertical="center" wrapText="1"/>
    </xf>
    <xf numFmtId="0" fontId="6" fillId="11" borderId="2" xfId="0" applyFont="1" applyFill="1" applyBorder="1" applyAlignment="1">
      <alignment horizontal="center" vertical="center" wrapText="1"/>
    </xf>
    <xf numFmtId="0" fontId="6" fillId="11" borderId="3" xfId="0" applyFont="1" applyFill="1" applyBorder="1" applyAlignment="1">
      <alignment horizontal="center" vertical="center"/>
    </xf>
    <xf numFmtId="0" fontId="6" fillId="11" borderId="2" xfId="0" applyFont="1" applyFill="1" applyBorder="1" applyAlignment="1">
      <alignment horizontal="center" vertical="center"/>
    </xf>
    <xf numFmtId="0" fontId="6" fillId="11" borderId="2" xfId="0" applyFont="1" applyFill="1" applyBorder="1" applyAlignment="1">
      <alignment horizontal="left" vertical="center"/>
    </xf>
    <xf numFmtId="0" fontId="6" fillId="11" borderId="3" xfId="0" applyFont="1" applyFill="1" applyBorder="1" applyAlignment="1">
      <alignment horizontal="left" vertical="center"/>
    </xf>
    <xf numFmtId="0" fontId="3" fillId="2" borderId="1" xfId="0" applyFont="1" applyFill="1" applyBorder="1" applyAlignment="1">
      <alignment horizontal="center" vertical="center" wrapText="1"/>
    </xf>
    <xf numFmtId="0" fontId="6" fillId="4" borderId="1" xfId="0" applyFont="1" applyFill="1" applyBorder="1" applyAlignment="1">
      <alignment horizontal="left" vertical="center" wrapText="1"/>
    </xf>
    <xf numFmtId="0" fontId="3" fillId="0" borderId="1" xfId="0" applyFont="1" applyBorder="1" applyAlignment="1">
      <alignment horizontal="left" vertical="center" wrapText="1"/>
    </xf>
    <xf numFmtId="0" fontId="3" fillId="2" borderId="1" xfId="0" applyFont="1" applyFill="1" applyBorder="1" applyAlignment="1">
      <alignment horizontal="left" vertical="center" wrapText="1"/>
    </xf>
    <xf numFmtId="0" fontId="9" fillId="0" borderId="1" xfId="0" applyFont="1" applyBorder="1" applyAlignment="1">
      <alignment horizontal="left" vertical="center" wrapText="1"/>
    </xf>
    <xf numFmtId="0" fontId="7" fillId="0" borderId="1" xfId="0" applyFont="1" applyBorder="1" applyAlignment="1">
      <alignment horizontal="left" vertical="center" wrapText="1"/>
    </xf>
    <xf numFmtId="0" fontId="9" fillId="2" borderId="1" xfId="0" applyFont="1" applyFill="1" applyBorder="1" applyAlignment="1">
      <alignment horizontal="center" vertical="center" wrapText="1"/>
    </xf>
    <xf numFmtId="0" fontId="8" fillId="11" borderId="1" xfId="0" applyFont="1" applyFill="1" applyBorder="1" applyAlignment="1">
      <alignment horizontal="center" vertical="center" wrapText="1"/>
    </xf>
    <xf numFmtId="0" fontId="14" fillId="8"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7" fillId="0" borderId="1" xfId="0" applyFont="1" applyBorder="1" applyAlignment="1">
      <alignment horizontal="center" vertical="center" wrapText="1"/>
    </xf>
    <xf numFmtId="0" fontId="3" fillId="2" borderId="1" xfId="0" applyFont="1" applyFill="1" applyBorder="1" applyAlignment="1">
      <alignment horizontal="center" vertical="center"/>
    </xf>
    <xf numFmtId="1" fontId="10" fillId="0" borderId="1" xfId="0" applyNumberFormat="1" applyFont="1" applyBorder="1" applyAlignment="1">
      <alignment horizontal="center" vertical="center" wrapText="1"/>
    </xf>
    <xf numFmtId="0" fontId="18" fillId="11" borderId="1" xfId="0" applyFont="1" applyFill="1" applyBorder="1" applyAlignment="1">
      <alignment horizontal="center" vertical="center"/>
    </xf>
    <xf numFmtId="0" fontId="3" fillId="2" borderId="1" xfId="2" applyFont="1" applyFill="1" applyBorder="1" applyAlignment="1">
      <alignment horizontal="center" vertical="center" wrapText="1"/>
    </xf>
    <xf numFmtId="0" fontId="17" fillId="2" borderId="0" xfId="0" applyFont="1" applyFill="1" applyAlignment="1">
      <alignment horizontal="left"/>
    </xf>
    <xf numFmtId="0" fontId="3" fillId="2" borderId="0" xfId="0" applyFont="1" applyFill="1" applyAlignment="1">
      <alignment horizontal="center"/>
    </xf>
    <xf numFmtId="0" fontId="12" fillId="0" borderId="1" xfId="4" applyFont="1" applyBorder="1" applyAlignment="1">
      <alignment horizontal="left" vertical="top"/>
    </xf>
    <xf numFmtId="0" fontId="11" fillId="6" borderId="1" xfId="4" applyFont="1" applyFill="1" applyBorder="1" applyAlignment="1">
      <alignment horizontal="center"/>
    </xf>
  </cellXfs>
  <cellStyles count="6">
    <cellStyle name="Moneda 2" xfId="3" xr:uid="{00000000-0005-0000-0000-000000000000}"/>
    <cellStyle name="Normal" xfId="0" builtinId="0"/>
    <cellStyle name="Normal 2" xfId="5" xr:uid="{A40C8DA5-E42D-4915-A6D9-741C860BB34A}"/>
    <cellStyle name="Normal 2 2" xfId="1" xr:uid="{00000000-0005-0000-0000-000002000000}"/>
    <cellStyle name="Normal 2 2 2" xfId="4" xr:uid="{0DA5763F-11ED-4459-B70C-6F4A7CA081E5}"/>
    <cellStyle name="Normal 3" xfId="2" xr:uid="{00000000-0005-0000-0000-000003000000}"/>
  </cellStyles>
  <dxfs count="14">
    <dxf>
      <fill>
        <patternFill>
          <bgColor rgb="FFFF0000"/>
        </patternFill>
      </fill>
    </dxf>
    <dxf>
      <fill>
        <patternFill>
          <bgColor rgb="FF00B050"/>
        </patternFill>
      </fill>
    </dxf>
    <dxf>
      <fill>
        <patternFill>
          <bgColor rgb="FFFFFF00"/>
        </patternFill>
      </fill>
    </dxf>
    <dxf>
      <fill>
        <patternFill>
          <bgColor theme="5"/>
        </patternFill>
      </fill>
    </dxf>
    <dxf>
      <fill>
        <patternFill>
          <bgColor rgb="FFFF0000"/>
        </patternFill>
      </fill>
    </dxf>
    <dxf>
      <fill>
        <patternFill>
          <bgColor rgb="FF00B050"/>
        </patternFill>
      </fill>
    </dxf>
    <dxf>
      <fill>
        <patternFill>
          <bgColor rgb="FFFFFF00"/>
        </patternFill>
      </fill>
    </dxf>
    <dxf>
      <fill>
        <patternFill>
          <bgColor theme="5"/>
        </patternFill>
      </fill>
    </dxf>
    <dxf>
      <fill>
        <patternFill>
          <bgColor rgb="FFFF0000"/>
        </patternFill>
      </fill>
    </dxf>
    <dxf>
      <fill>
        <patternFill>
          <bgColor theme="5"/>
        </patternFill>
      </fill>
    </dxf>
    <dxf>
      <fill>
        <patternFill>
          <bgColor rgb="FFFFFF00"/>
        </patternFill>
      </fill>
    </dxf>
    <dxf>
      <fill>
        <patternFill>
          <bgColor rgb="FF00B050"/>
        </patternFill>
      </fill>
    </dxf>
    <dxf>
      <font>
        <color rgb="FF9C0006"/>
      </font>
      <fill>
        <patternFill patternType="solid">
          <fgColor rgb="FFFFC7CE"/>
          <bgColor rgb="FFFFC7CE"/>
        </patternFill>
      </fill>
    </dxf>
    <dxf>
      <font>
        <color rgb="FF9C0006"/>
      </font>
      <fill>
        <patternFill patternType="solid">
          <fgColor rgb="FFFFC7CE"/>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2" Type="http://schemas.openxmlformats.org/officeDocument/2006/relationships/image" Target="../media/image11.png"/><Relationship Id="rId1" Type="http://schemas.openxmlformats.org/officeDocument/2006/relationships/image" Target="../media/image10.png"/></Relationships>
</file>

<file path=xl/drawings/_rels/drawing3.xml.rels><?xml version="1.0" encoding="UTF-8" standalone="yes"?>
<Relationships xmlns="http://schemas.openxmlformats.org/package/2006/relationships"><Relationship Id="rId2" Type="http://schemas.openxmlformats.org/officeDocument/2006/relationships/image" Target="../media/image11.png"/><Relationship Id="rId1" Type="http://schemas.openxmlformats.org/officeDocument/2006/relationships/image" Target="../media/image10.png"/></Relationships>
</file>

<file path=xl/drawings/_rels/drawing4.xml.rels><?xml version="1.0" encoding="UTF-8" standalone="yes"?>
<Relationships xmlns="http://schemas.openxmlformats.org/package/2006/relationships"><Relationship Id="rId2" Type="http://schemas.openxmlformats.org/officeDocument/2006/relationships/image" Target="../media/image11.png"/><Relationship Id="rId1" Type="http://schemas.openxmlformats.org/officeDocument/2006/relationships/image" Target="../media/image10.png"/></Relationships>
</file>

<file path=xl/drawings/_rels/drawing5.xml.rels><?xml version="1.0" encoding="UTF-8" standalone="yes"?>
<Relationships xmlns="http://schemas.openxmlformats.org/package/2006/relationships"><Relationship Id="rId2" Type="http://schemas.openxmlformats.org/officeDocument/2006/relationships/image" Target="../media/image11.png"/><Relationship Id="rId1" Type="http://schemas.openxmlformats.org/officeDocument/2006/relationships/image" Target="../media/image10.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21</xdr:col>
      <xdr:colOff>5042855</xdr:colOff>
      <xdr:row>4</xdr:row>
      <xdr:rowOff>904011</xdr:rowOff>
    </xdr:from>
    <xdr:to>
      <xdr:col>21</xdr:col>
      <xdr:colOff>7025118</xdr:colOff>
      <xdr:row>4</xdr:row>
      <xdr:rowOff>2202873</xdr:rowOff>
    </xdr:to>
    <xdr:pic>
      <xdr:nvPicPr>
        <xdr:cNvPr id="2" name="Imagen 1">
          <a:extLst>
            <a:ext uri="{FF2B5EF4-FFF2-40B4-BE49-F238E27FC236}">
              <a16:creationId xmlns:a16="http://schemas.microsoft.com/office/drawing/2014/main" id="{5B2E75D1-7DA7-AB9F-D207-48D4AB38794E}"/>
            </a:ext>
          </a:extLst>
        </xdr:cNvPr>
        <xdr:cNvPicPr>
          <a:picLocks noChangeAspect="1"/>
        </xdr:cNvPicPr>
      </xdr:nvPicPr>
      <xdr:blipFill>
        <a:blip xmlns:r="http://schemas.openxmlformats.org/officeDocument/2006/relationships" r:embed="rId1"/>
        <a:stretch>
          <a:fillRect/>
        </a:stretch>
      </xdr:blipFill>
      <xdr:spPr>
        <a:xfrm>
          <a:off x="47468936" y="3584866"/>
          <a:ext cx="1982263" cy="1298862"/>
        </a:xfrm>
        <a:prstGeom prst="rect">
          <a:avLst/>
        </a:prstGeom>
      </xdr:spPr>
    </xdr:pic>
    <xdr:clientData/>
  </xdr:twoCellAnchor>
  <xdr:twoCellAnchor editAs="oneCell">
    <xdr:from>
      <xdr:col>21</xdr:col>
      <xdr:colOff>238991</xdr:colOff>
      <xdr:row>4</xdr:row>
      <xdr:rowOff>2691245</xdr:rowOff>
    </xdr:from>
    <xdr:to>
      <xdr:col>21</xdr:col>
      <xdr:colOff>4312229</xdr:colOff>
      <xdr:row>4</xdr:row>
      <xdr:rowOff>4104408</xdr:rowOff>
    </xdr:to>
    <xdr:pic>
      <xdr:nvPicPr>
        <xdr:cNvPr id="3" name="Imagen 2">
          <a:extLst>
            <a:ext uri="{FF2B5EF4-FFF2-40B4-BE49-F238E27FC236}">
              <a16:creationId xmlns:a16="http://schemas.microsoft.com/office/drawing/2014/main" id="{EBC01DDE-1DF0-C070-4E93-BC711C5CC0D0}"/>
            </a:ext>
          </a:extLst>
        </xdr:cNvPr>
        <xdr:cNvPicPr>
          <a:picLocks noChangeAspect="1"/>
        </xdr:cNvPicPr>
      </xdr:nvPicPr>
      <xdr:blipFill>
        <a:blip xmlns:r="http://schemas.openxmlformats.org/officeDocument/2006/relationships" r:embed="rId2"/>
        <a:stretch>
          <a:fillRect/>
        </a:stretch>
      </xdr:blipFill>
      <xdr:spPr>
        <a:xfrm>
          <a:off x="42665072" y="5372100"/>
          <a:ext cx="4073238" cy="1413163"/>
        </a:xfrm>
        <a:prstGeom prst="rect">
          <a:avLst/>
        </a:prstGeom>
      </xdr:spPr>
    </xdr:pic>
    <xdr:clientData/>
  </xdr:twoCellAnchor>
  <xdr:twoCellAnchor editAs="oneCell">
    <xdr:from>
      <xdr:col>21</xdr:col>
      <xdr:colOff>6650183</xdr:colOff>
      <xdr:row>4</xdr:row>
      <xdr:rowOff>3179619</xdr:rowOff>
    </xdr:from>
    <xdr:to>
      <xdr:col>21</xdr:col>
      <xdr:colOff>8489375</xdr:colOff>
      <xdr:row>4</xdr:row>
      <xdr:rowOff>4921278</xdr:rowOff>
    </xdr:to>
    <xdr:pic>
      <xdr:nvPicPr>
        <xdr:cNvPr id="4" name="Imagen 3">
          <a:extLst>
            <a:ext uri="{FF2B5EF4-FFF2-40B4-BE49-F238E27FC236}">
              <a16:creationId xmlns:a16="http://schemas.microsoft.com/office/drawing/2014/main" id="{87BE62B9-3B69-1D72-4DB7-69F163F97DAA}"/>
            </a:ext>
          </a:extLst>
        </xdr:cNvPr>
        <xdr:cNvPicPr>
          <a:picLocks noChangeAspect="1"/>
        </xdr:cNvPicPr>
      </xdr:nvPicPr>
      <xdr:blipFill>
        <a:blip xmlns:r="http://schemas.openxmlformats.org/officeDocument/2006/relationships" r:embed="rId3"/>
        <a:stretch>
          <a:fillRect/>
        </a:stretch>
      </xdr:blipFill>
      <xdr:spPr>
        <a:xfrm>
          <a:off x="49076264" y="5860474"/>
          <a:ext cx="1839192" cy="1741659"/>
        </a:xfrm>
        <a:prstGeom prst="rect">
          <a:avLst/>
        </a:prstGeom>
      </xdr:spPr>
    </xdr:pic>
    <xdr:clientData/>
  </xdr:twoCellAnchor>
  <xdr:twoCellAnchor editAs="oneCell">
    <xdr:from>
      <xdr:col>21</xdr:col>
      <xdr:colOff>4221064</xdr:colOff>
      <xdr:row>5</xdr:row>
      <xdr:rowOff>374075</xdr:rowOff>
    </xdr:from>
    <xdr:to>
      <xdr:col>21</xdr:col>
      <xdr:colOff>7491847</xdr:colOff>
      <xdr:row>5</xdr:row>
      <xdr:rowOff>2191458</xdr:rowOff>
    </xdr:to>
    <xdr:pic>
      <xdr:nvPicPr>
        <xdr:cNvPr id="5" name="Imagen 4">
          <a:extLst>
            <a:ext uri="{FF2B5EF4-FFF2-40B4-BE49-F238E27FC236}">
              <a16:creationId xmlns:a16="http://schemas.microsoft.com/office/drawing/2014/main" id="{B035A0FB-3839-26FA-AFAF-4C88C4063416}"/>
            </a:ext>
          </a:extLst>
        </xdr:cNvPr>
        <xdr:cNvPicPr>
          <a:picLocks noChangeAspect="1"/>
        </xdr:cNvPicPr>
      </xdr:nvPicPr>
      <xdr:blipFill>
        <a:blip xmlns:r="http://schemas.openxmlformats.org/officeDocument/2006/relationships" r:embed="rId4"/>
        <a:stretch>
          <a:fillRect/>
        </a:stretch>
      </xdr:blipFill>
      <xdr:spPr>
        <a:xfrm>
          <a:off x="46647145" y="8250384"/>
          <a:ext cx="3270783" cy="1817383"/>
        </a:xfrm>
        <a:prstGeom prst="rect">
          <a:avLst/>
        </a:prstGeom>
      </xdr:spPr>
    </xdr:pic>
    <xdr:clientData/>
  </xdr:twoCellAnchor>
  <xdr:twoCellAnchor editAs="oneCell">
    <xdr:from>
      <xdr:col>21</xdr:col>
      <xdr:colOff>6660572</xdr:colOff>
      <xdr:row>6</xdr:row>
      <xdr:rowOff>145471</xdr:rowOff>
    </xdr:from>
    <xdr:to>
      <xdr:col>21</xdr:col>
      <xdr:colOff>8468591</xdr:colOff>
      <xdr:row>6</xdr:row>
      <xdr:rowOff>2369128</xdr:rowOff>
    </xdr:to>
    <xdr:pic>
      <xdr:nvPicPr>
        <xdr:cNvPr id="6" name="Imagen 5">
          <a:extLst>
            <a:ext uri="{FF2B5EF4-FFF2-40B4-BE49-F238E27FC236}">
              <a16:creationId xmlns:a16="http://schemas.microsoft.com/office/drawing/2014/main" id="{5C3E3CBF-19C8-49C1-57CD-F189F3AA882F}"/>
            </a:ext>
          </a:extLst>
        </xdr:cNvPr>
        <xdr:cNvPicPr>
          <a:picLocks noChangeAspect="1"/>
        </xdr:cNvPicPr>
      </xdr:nvPicPr>
      <xdr:blipFill>
        <a:blip xmlns:r="http://schemas.openxmlformats.org/officeDocument/2006/relationships" r:embed="rId5"/>
        <a:stretch>
          <a:fillRect/>
        </a:stretch>
      </xdr:blipFill>
      <xdr:spPr>
        <a:xfrm>
          <a:off x="49086653" y="10276607"/>
          <a:ext cx="1808019" cy="2223657"/>
        </a:xfrm>
        <a:prstGeom prst="rect">
          <a:avLst/>
        </a:prstGeom>
      </xdr:spPr>
    </xdr:pic>
    <xdr:clientData/>
  </xdr:twoCellAnchor>
  <xdr:twoCellAnchor editAs="oneCell">
    <xdr:from>
      <xdr:col>21</xdr:col>
      <xdr:colOff>83130</xdr:colOff>
      <xdr:row>7</xdr:row>
      <xdr:rowOff>249382</xdr:rowOff>
    </xdr:from>
    <xdr:to>
      <xdr:col>21</xdr:col>
      <xdr:colOff>4239014</xdr:colOff>
      <xdr:row>7</xdr:row>
      <xdr:rowOff>2254828</xdr:rowOff>
    </xdr:to>
    <xdr:pic>
      <xdr:nvPicPr>
        <xdr:cNvPr id="7" name="Imagen 6">
          <a:extLst>
            <a:ext uri="{FF2B5EF4-FFF2-40B4-BE49-F238E27FC236}">
              <a16:creationId xmlns:a16="http://schemas.microsoft.com/office/drawing/2014/main" id="{2EB8C9FE-9F29-855F-50E1-608FE4091537}"/>
            </a:ext>
          </a:extLst>
        </xdr:cNvPr>
        <xdr:cNvPicPr>
          <a:picLocks noChangeAspect="1"/>
        </xdr:cNvPicPr>
      </xdr:nvPicPr>
      <xdr:blipFill>
        <a:blip xmlns:r="http://schemas.openxmlformats.org/officeDocument/2006/relationships" r:embed="rId6"/>
        <a:stretch>
          <a:fillRect/>
        </a:stretch>
      </xdr:blipFill>
      <xdr:spPr>
        <a:xfrm>
          <a:off x="42509211" y="13165282"/>
          <a:ext cx="4155884" cy="2005446"/>
        </a:xfrm>
        <a:prstGeom prst="rect">
          <a:avLst/>
        </a:prstGeom>
      </xdr:spPr>
    </xdr:pic>
    <xdr:clientData/>
  </xdr:twoCellAnchor>
  <xdr:twoCellAnchor editAs="oneCell">
    <xdr:from>
      <xdr:col>21</xdr:col>
      <xdr:colOff>4353791</xdr:colOff>
      <xdr:row>7</xdr:row>
      <xdr:rowOff>259773</xdr:rowOff>
    </xdr:from>
    <xdr:to>
      <xdr:col>21</xdr:col>
      <xdr:colOff>8136082</xdr:colOff>
      <xdr:row>7</xdr:row>
      <xdr:rowOff>2227606</xdr:rowOff>
    </xdr:to>
    <xdr:pic>
      <xdr:nvPicPr>
        <xdr:cNvPr id="8" name="Imagen 7">
          <a:extLst>
            <a:ext uri="{FF2B5EF4-FFF2-40B4-BE49-F238E27FC236}">
              <a16:creationId xmlns:a16="http://schemas.microsoft.com/office/drawing/2014/main" id="{94F87CCF-4B69-C0D4-0FC2-7E87ED727D66}"/>
            </a:ext>
          </a:extLst>
        </xdr:cNvPr>
        <xdr:cNvPicPr>
          <a:picLocks noChangeAspect="1"/>
        </xdr:cNvPicPr>
      </xdr:nvPicPr>
      <xdr:blipFill>
        <a:blip xmlns:r="http://schemas.openxmlformats.org/officeDocument/2006/relationships" r:embed="rId7"/>
        <a:stretch>
          <a:fillRect/>
        </a:stretch>
      </xdr:blipFill>
      <xdr:spPr>
        <a:xfrm>
          <a:off x="46779872" y="13175673"/>
          <a:ext cx="3782291" cy="1967833"/>
        </a:xfrm>
        <a:prstGeom prst="rect">
          <a:avLst/>
        </a:prstGeom>
      </xdr:spPr>
    </xdr:pic>
    <xdr:clientData/>
  </xdr:twoCellAnchor>
  <xdr:twoCellAnchor editAs="oneCell">
    <xdr:from>
      <xdr:col>21</xdr:col>
      <xdr:colOff>62346</xdr:colOff>
      <xdr:row>7</xdr:row>
      <xdr:rowOff>2618509</xdr:rowOff>
    </xdr:from>
    <xdr:to>
      <xdr:col>21</xdr:col>
      <xdr:colOff>8444526</xdr:colOff>
      <xdr:row>7</xdr:row>
      <xdr:rowOff>3657600</xdr:rowOff>
    </xdr:to>
    <xdr:pic>
      <xdr:nvPicPr>
        <xdr:cNvPr id="9" name="Imagen 8">
          <a:extLst>
            <a:ext uri="{FF2B5EF4-FFF2-40B4-BE49-F238E27FC236}">
              <a16:creationId xmlns:a16="http://schemas.microsoft.com/office/drawing/2014/main" id="{A7D3CCA7-A3D7-4EEA-D92D-85C794203D96}"/>
            </a:ext>
          </a:extLst>
        </xdr:cNvPr>
        <xdr:cNvPicPr>
          <a:picLocks noChangeAspect="1"/>
        </xdr:cNvPicPr>
      </xdr:nvPicPr>
      <xdr:blipFill>
        <a:blip xmlns:r="http://schemas.openxmlformats.org/officeDocument/2006/relationships" r:embed="rId8"/>
        <a:stretch>
          <a:fillRect/>
        </a:stretch>
      </xdr:blipFill>
      <xdr:spPr>
        <a:xfrm>
          <a:off x="42488427" y="15534409"/>
          <a:ext cx="8382180" cy="103909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95250</xdr:colOff>
      <xdr:row>1</xdr:row>
      <xdr:rowOff>142875</xdr:rowOff>
    </xdr:from>
    <xdr:to>
      <xdr:col>15</xdr:col>
      <xdr:colOff>438150</xdr:colOff>
      <xdr:row>22</xdr:row>
      <xdr:rowOff>97858</xdr:rowOff>
    </xdr:to>
    <xdr:pic>
      <xdr:nvPicPr>
        <xdr:cNvPr id="2" name="Imagen 1">
          <a:extLst>
            <a:ext uri="{FF2B5EF4-FFF2-40B4-BE49-F238E27FC236}">
              <a16:creationId xmlns:a16="http://schemas.microsoft.com/office/drawing/2014/main" id="{D168D243-B5D0-4ABC-AF6F-482D654817C0}"/>
            </a:ext>
          </a:extLst>
        </xdr:cNvPr>
        <xdr:cNvPicPr>
          <a:picLocks noChangeAspect="1"/>
        </xdr:cNvPicPr>
      </xdr:nvPicPr>
      <xdr:blipFill>
        <a:blip xmlns:r="http://schemas.openxmlformats.org/officeDocument/2006/relationships" r:embed="rId1"/>
        <a:stretch>
          <a:fillRect/>
        </a:stretch>
      </xdr:blipFill>
      <xdr:spPr>
        <a:xfrm>
          <a:off x="7715250" y="371475"/>
          <a:ext cx="4152900" cy="3755458"/>
        </a:xfrm>
        <a:prstGeom prst="rect">
          <a:avLst/>
        </a:prstGeom>
      </xdr:spPr>
    </xdr:pic>
    <xdr:clientData/>
  </xdr:twoCellAnchor>
  <xdr:twoCellAnchor editAs="oneCell">
    <xdr:from>
      <xdr:col>8</xdr:col>
      <xdr:colOff>695325</xdr:colOff>
      <xdr:row>2</xdr:row>
      <xdr:rowOff>171450</xdr:rowOff>
    </xdr:from>
    <xdr:to>
      <xdr:col>10</xdr:col>
      <xdr:colOff>207735</xdr:colOff>
      <xdr:row>19</xdr:row>
      <xdr:rowOff>161429</xdr:rowOff>
    </xdr:to>
    <xdr:pic>
      <xdr:nvPicPr>
        <xdr:cNvPr id="3" name="Imagen 2">
          <a:extLst>
            <a:ext uri="{FF2B5EF4-FFF2-40B4-BE49-F238E27FC236}">
              <a16:creationId xmlns:a16="http://schemas.microsoft.com/office/drawing/2014/main" id="{72D2682E-457F-433F-B3E9-83217380B607}"/>
            </a:ext>
          </a:extLst>
        </xdr:cNvPr>
        <xdr:cNvPicPr>
          <a:picLocks noChangeAspect="1"/>
        </xdr:cNvPicPr>
      </xdr:nvPicPr>
      <xdr:blipFill>
        <a:blip xmlns:r="http://schemas.openxmlformats.org/officeDocument/2006/relationships" r:embed="rId2"/>
        <a:stretch>
          <a:fillRect/>
        </a:stretch>
      </xdr:blipFill>
      <xdr:spPr>
        <a:xfrm>
          <a:off x="6791325" y="581025"/>
          <a:ext cx="1036410" cy="306655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95250</xdr:colOff>
      <xdr:row>1</xdr:row>
      <xdr:rowOff>142875</xdr:rowOff>
    </xdr:from>
    <xdr:to>
      <xdr:col>15</xdr:col>
      <xdr:colOff>438150</xdr:colOff>
      <xdr:row>22</xdr:row>
      <xdr:rowOff>97858</xdr:rowOff>
    </xdr:to>
    <xdr:pic>
      <xdr:nvPicPr>
        <xdr:cNvPr id="2" name="Imagen 1">
          <a:extLst>
            <a:ext uri="{FF2B5EF4-FFF2-40B4-BE49-F238E27FC236}">
              <a16:creationId xmlns:a16="http://schemas.microsoft.com/office/drawing/2014/main" id="{2FBBC175-B16B-4A00-98DD-E9221D2B517A}"/>
            </a:ext>
          </a:extLst>
        </xdr:cNvPr>
        <xdr:cNvPicPr>
          <a:picLocks noChangeAspect="1"/>
        </xdr:cNvPicPr>
      </xdr:nvPicPr>
      <xdr:blipFill>
        <a:blip xmlns:r="http://schemas.openxmlformats.org/officeDocument/2006/relationships" r:embed="rId1"/>
        <a:stretch>
          <a:fillRect/>
        </a:stretch>
      </xdr:blipFill>
      <xdr:spPr>
        <a:xfrm>
          <a:off x="7715250" y="371475"/>
          <a:ext cx="4152900" cy="3755458"/>
        </a:xfrm>
        <a:prstGeom prst="rect">
          <a:avLst/>
        </a:prstGeom>
      </xdr:spPr>
    </xdr:pic>
    <xdr:clientData/>
  </xdr:twoCellAnchor>
  <xdr:twoCellAnchor editAs="oneCell">
    <xdr:from>
      <xdr:col>8</xdr:col>
      <xdr:colOff>695325</xdr:colOff>
      <xdr:row>2</xdr:row>
      <xdr:rowOff>171450</xdr:rowOff>
    </xdr:from>
    <xdr:to>
      <xdr:col>10</xdr:col>
      <xdr:colOff>207735</xdr:colOff>
      <xdr:row>19</xdr:row>
      <xdr:rowOff>161429</xdr:rowOff>
    </xdr:to>
    <xdr:pic>
      <xdr:nvPicPr>
        <xdr:cNvPr id="3" name="Imagen 2">
          <a:extLst>
            <a:ext uri="{FF2B5EF4-FFF2-40B4-BE49-F238E27FC236}">
              <a16:creationId xmlns:a16="http://schemas.microsoft.com/office/drawing/2014/main" id="{4ECB149E-B3DC-4AB2-9703-CFC8ED1D575A}"/>
            </a:ext>
          </a:extLst>
        </xdr:cNvPr>
        <xdr:cNvPicPr>
          <a:picLocks noChangeAspect="1"/>
        </xdr:cNvPicPr>
      </xdr:nvPicPr>
      <xdr:blipFill>
        <a:blip xmlns:r="http://schemas.openxmlformats.org/officeDocument/2006/relationships" r:embed="rId2"/>
        <a:stretch>
          <a:fillRect/>
        </a:stretch>
      </xdr:blipFill>
      <xdr:spPr>
        <a:xfrm>
          <a:off x="6791325" y="581025"/>
          <a:ext cx="1036410" cy="306655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10</xdr:col>
      <xdr:colOff>95250</xdr:colOff>
      <xdr:row>1</xdr:row>
      <xdr:rowOff>142875</xdr:rowOff>
    </xdr:from>
    <xdr:to>
      <xdr:col>15</xdr:col>
      <xdr:colOff>438150</xdr:colOff>
      <xdr:row>22</xdr:row>
      <xdr:rowOff>97858</xdr:rowOff>
    </xdr:to>
    <xdr:pic>
      <xdr:nvPicPr>
        <xdr:cNvPr id="2" name="Imagen 1">
          <a:extLst>
            <a:ext uri="{FF2B5EF4-FFF2-40B4-BE49-F238E27FC236}">
              <a16:creationId xmlns:a16="http://schemas.microsoft.com/office/drawing/2014/main" id="{3C0E2B32-19AF-4293-8F57-BDFA782959B2}"/>
            </a:ext>
          </a:extLst>
        </xdr:cNvPr>
        <xdr:cNvPicPr>
          <a:picLocks noChangeAspect="1"/>
        </xdr:cNvPicPr>
      </xdr:nvPicPr>
      <xdr:blipFill>
        <a:blip xmlns:r="http://schemas.openxmlformats.org/officeDocument/2006/relationships" r:embed="rId1"/>
        <a:stretch>
          <a:fillRect/>
        </a:stretch>
      </xdr:blipFill>
      <xdr:spPr>
        <a:xfrm>
          <a:off x="7715250" y="371475"/>
          <a:ext cx="4152900" cy="3755458"/>
        </a:xfrm>
        <a:prstGeom prst="rect">
          <a:avLst/>
        </a:prstGeom>
      </xdr:spPr>
    </xdr:pic>
    <xdr:clientData/>
  </xdr:twoCellAnchor>
  <xdr:twoCellAnchor editAs="oneCell">
    <xdr:from>
      <xdr:col>8</xdr:col>
      <xdr:colOff>695325</xdr:colOff>
      <xdr:row>2</xdr:row>
      <xdr:rowOff>171450</xdr:rowOff>
    </xdr:from>
    <xdr:to>
      <xdr:col>10</xdr:col>
      <xdr:colOff>207735</xdr:colOff>
      <xdr:row>19</xdr:row>
      <xdr:rowOff>161429</xdr:rowOff>
    </xdr:to>
    <xdr:pic>
      <xdr:nvPicPr>
        <xdr:cNvPr id="3" name="Imagen 2">
          <a:extLst>
            <a:ext uri="{FF2B5EF4-FFF2-40B4-BE49-F238E27FC236}">
              <a16:creationId xmlns:a16="http://schemas.microsoft.com/office/drawing/2014/main" id="{D4ABCD8D-47E8-488D-A3E9-6FA6028EE3C4}"/>
            </a:ext>
          </a:extLst>
        </xdr:cNvPr>
        <xdr:cNvPicPr>
          <a:picLocks noChangeAspect="1"/>
        </xdr:cNvPicPr>
      </xdr:nvPicPr>
      <xdr:blipFill>
        <a:blip xmlns:r="http://schemas.openxmlformats.org/officeDocument/2006/relationships" r:embed="rId2"/>
        <a:stretch>
          <a:fillRect/>
        </a:stretch>
      </xdr:blipFill>
      <xdr:spPr>
        <a:xfrm>
          <a:off x="6791325" y="581025"/>
          <a:ext cx="1036410" cy="306655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10</xdr:col>
      <xdr:colOff>95250</xdr:colOff>
      <xdr:row>1</xdr:row>
      <xdr:rowOff>142875</xdr:rowOff>
    </xdr:from>
    <xdr:to>
      <xdr:col>15</xdr:col>
      <xdr:colOff>438150</xdr:colOff>
      <xdr:row>22</xdr:row>
      <xdr:rowOff>97858</xdr:rowOff>
    </xdr:to>
    <xdr:pic>
      <xdr:nvPicPr>
        <xdr:cNvPr id="2" name="Imagen 1">
          <a:extLst>
            <a:ext uri="{FF2B5EF4-FFF2-40B4-BE49-F238E27FC236}">
              <a16:creationId xmlns:a16="http://schemas.microsoft.com/office/drawing/2014/main" id="{5AF2E1B0-5562-4178-ADC7-B4B8E062B230}"/>
            </a:ext>
          </a:extLst>
        </xdr:cNvPr>
        <xdr:cNvPicPr>
          <a:picLocks noChangeAspect="1"/>
        </xdr:cNvPicPr>
      </xdr:nvPicPr>
      <xdr:blipFill>
        <a:blip xmlns:r="http://schemas.openxmlformats.org/officeDocument/2006/relationships" r:embed="rId1"/>
        <a:stretch>
          <a:fillRect/>
        </a:stretch>
      </xdr:blipFill>
      <xdr:spPr>
        <a:xfrm>
          <a:off x="7715250" y="371475"/>
          <a:ext cx="4152900" cy="3755458"/>
        </a:xfrm>
        <a:prstGeom prst="rect">
          <a:avLst/>
        </a:prstGeom>
      </xdr:spPr>
    </xdr:pic>
    <xdr:clientData/>
  </xdr:twoCellAnchor>
  <xdr:twoCellAnchor editAs="oneCell">
    <xdr:from>
      <xdr:col>8</xdr:col>
      <xdr:colOff>695325</xdr:colOff>
      <xdr:row>2</xdr:row>
      <xdr:rowOff>171450</xdr:rowOff>
    </xdr:from>
    <xdr:to>
      <xdr:col>10</xdr:col>
      <xdr:colOff>207735</xdr:colOff>
      <xdr:row>19</xdr:row>
      <xdr:rowOff>161429</xdr:rowOff>
    </xdr:to>
    <xdr:pic>
      <xdr:nvPicPr>
        <xdr:cNvPr id="3" name="Imagen 2">
          <a:extLst>
            <a:ext uri="{FF2B5EF4-FFF2-40B4-BE49-F238E27FC236}">
              <a16:creationId xmlns:a16="http://schemas.microsoft.com/office/drawing/2014/main" id="{C91A5FEA-556A-4415-A05D-11E93B07208E}"/>
            </a:ext>
          </a:extLst>
        </xdr:cNvPr>
        <xdr:cNvPicPr>
          <a:picLocks noChangeAspect="1"/>
        </xdr:cNvPicPr>
      </xdr:nvPicPr>
      <xdr:blipFill>
        <a:blip xmlns:r="http://schemas.openxmlformats.org/officeDocument/2006/relationships" r:embed="rId2"/>
        <a:stretch>
          <a:fillRect/>
        </a:stretch>
      </xdr:blipFill>
      <xdr:spPr>
        <a:xfrm>
          <a:off x="6791325" y="581025"/>
          <a:ext cx="1036410" cy="306655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Users/carli/Documents/IDRD%202021/RIESGOS%20DE%20CORRUPCI&#211;N/MR%20Instrumentos%20financiacion%20V1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estros"/>
      <sheetName val="Inicio"/>
      <sheetName val="Puntos de riesgo"/>
      <sheetName val="FT-RG 01"/>
      <sheetName val="FT-RG 02"/>
      <sheetName val="FT-RG 03"/>
      <sheetName val="FT-RG 04"/>
      <sheetName val="FT-RG 05"/>
      <sheetName val="FT-RG 06"/>
      <sheetName val="FT-RG 07"/>
      <sheetName val="FT-RG 08"/>
      <sheetName val="Mapa Riesgos Gestión"/>
      <sheetName val="FT-RC 01"/>
      <sheetName val="FT-RC 02"/>
      <sheetName val="FT-RC 03"/>
      <sheetName val="FT-RC 04"/>
      <sheetName val="FT-RC 05"/>
      <sheetName val="FT-RC 06"/>
      <sheetName val="Mapa Riesgos Corrupción"/>
      <sheetName val="FT-RSI 01"/>
      <sheetName val="FT-RSI 02"/>
      <sheetName val="FT-RSI 03"/>
      <sheetName val="FT-RSI 04"/>
      <sheetName val="FT-RSI 05"/>
      <sheetName val="FT-RSI 06"/>
      <sheetName val="Mapa Riesgos Seguridad Info"/>
      <sheetName val="Oportunidades"/>
      <sheetName val="Apetito Riesgo"/>
    </sheetNames>
    <sheetDataSet>
      <sheetData sheetId="0">
        <row r="1">
          <cell r="B1" t="str">
            <v>SI</v>
          </cell>
        </row>
        <row r="2">
          <cell r="B2" t="str">
            <v>NO</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U24"/>
  <sheetViews>
    <sheetView tabSelected="1" topLeftCell="AU1" zoomScale="80" zoomScaleNormal="80" zoomScaleSheetLayoutView="70" workbookViewId="0">
      <selection activeCell="AX9" sqref="AX9:AX10"/>
    </sheetView>
  </sheetViews>
  <sheetFormatPr baseColWidth="10" defaultColWidth="11.44140625" defaultRowHeight="13.1" x14ac:dyDescent="0.25"/>
  <cols>
    <col min="1" max="1" width="23" style="4" customWidth="1"/>
    <col min="2" max="2" width="32.44140625" style="4" customWidth="1"/>
    <col min="3" max="3" width="11.109375" style="4" customWidth="1"/>
    <col min="4" max="4" width="16.109375" style="4" customWidth="1"/>
    <col min="5" max="5" width="24.109375" style="4" customWidth="1"/>
    <col min="6" max="6" width="24.33203125" style="4" customWidth="1"/>
    <col min="7" max="7" width="49.88671875" style="1" customWidth="1"/>
    <col min="8" max="8" width="32.5546875" style="4" customWidth="1"/>
    <col min="9" max="9" width="22.88671875" style="4" customWidth="1"/>
    <col min="10" max="10" width="17.109375" style="4" customWidth="1"/>
    <col min="11" max="11" width="14.33203125" style="4" hidden="1" customWidth="1"/>
    <col min="12" max="12" width="16.5546875" style="4" customWidth="1"/>
    <col min="13" max="13" width="12.88671875" style="4" customWidth="1"/>
    <col min="14" max="14" width="26" style="4" customWidth="1"/>
    <col min="15" max="15" width="34.88671875" style="4" customWidth="1"/>
    <col min="16" max="16" width="33.44140625" style="4" customWidth="1"/>
    <col min="17" max="17" width="49.5546875" style="4" customWidth="1"/>
    <col min="18" max="18" width="35" style="4" customWidth="1"/>
    <col min="19" max="19" width="44.5546875" style="4" customWidth="1"/>
    <col min="20" max="20" width="30.6640625" style="4" customWidth="1"/>
    <col min="21" max="21" width="29.88671875" style="4" customWidth="1"/>
    <col min="22" max="22" width="114.5546875" style="4" customWidth="1"/>
    <col min="23" max="27" width="15.6640625" style="2" customWidth="1"/>
    <col min="28" max="28" width="21.5546875" style="2" customWidth="1"/>
    <col min="29" max="36" width="15.6640625" style="2" customWidth="1"/>
    <col min="37" max="43" width="15.6640625" style="4" customWidth="1"/>
    <col min="44" max="44" width="41" style="5" customWidth="1"/>
    <col min="45" max="45" width="17" style="4" customWidth="1"/>
    <col min="46" max="46" width="13.88671875" style="4" customWidth="1"/>
    <col min="47" max="47" width="62" style="1" customWidth="1"/>
    <col min="48" max="48" width="30.6640625" style="1" customWidth="1"/>
    <col min="49" max="49" width="39.5546875" style="1" customWidth="1"/>
    <col min="50" max="50" width="50.21875" style="1" customWidth="1"/>
    <col min="51" max="51" width="31.5546875" style="1" customWidth="1"/>
    <col min="52" max="99" width="11.44140625" style="1"/>
    <col min="100" max="16384" width="11.44140625" style="4"/>
  </cols>
  <sheetData>
    <row r="1" spans="1:57" x14ac:dyDescent="0.25">
      <c r="A1" s="1"/>
      <c r="B1" s="1"/>
      <c r="C1" s="1"/>
      <c r="D1" s="1"/>
      <c r="E1" s="1"/>
      <c r="F1" s="1"/>
      <c r="H1" s="1"/>
      <c r="I1" s="1"/>
      <c r="J1" s="1"/>
      <c r="K1" s="1"/>
      <c r="L1" s="1"/>
      <c r="M1" s="1"/>
      <c r="N1" s="1"/>
      <c r="O1" s="1"/>
      <c r="P1" s="1"/>
      <c r="Q1" s="1"/>
      <c r="R1" s="1"/>
      <c r="S1" s="1"/>
      <c r="T1" s="1"/>
      <c r="U1" s="1"/>
      <c r="V1" s="1"/>
      <c r="W1" s="13"/>
      <c r="X1" s="13"/>
      <c r="Y1" s="13"/>
      <c r="Z1" s="13"/>
      <c r="AA1" s="13"/>
      <c r="AB1" s="13"/>
      <c r="AC1" s="13"/>
      <c r="AD1" s="13"/>
      <c r="AE1" s="13"/>
      <c r="AF1" s="13"/>
      <c r="AG1" s="13"/>
      <c r="AH1" s="13"/>
      <c r="AI1" s="13"/>
      <c r="AJ1" s="13"/>
      <c r="AK1" s="1"/>
      <c r="AL1" s="1"/>
      <c r="AM1" s="1"/>
      <c r="AN1" s="1"/>
      <c r="AO1" s="1"/>
      <c r="AP1" s="1"/>
      <c r="AQ1" s="1"/>
      <c r="AR1" s="14"/>
      <c r="AS1" s="1"/>
      <c r="AT1" s="1"/>
    </row>
    <row r="2" spans="1:57" ht="31.6" customHeight="1" x14ac:dyDescent="0.45">
      <c r="A2" s="70" t="s">
        <v>234</v>
      </c>
      <c r="B2" s="70"/>
      <c r="C2" s="70"/>
      <c r="D2" s="70"/>
      <c r="E2" s="1"/>
      <c r="F2" s="1"/>
      <c r="H2" s="1"/>
      <c r="I2" s="1"/>
      <c r="J2" s="1"/>
      <c r="K2" s="1"/>
      <c r="L2" s="1"/>
      <c r="M2" s="1"/>
      <c r="N2" s="1"/>
      <c r="O2" s="1"/>
      <c r="P2" s="1"/>
      <c r="Q2" s="1"/>
      <c r="R2" s="1"/>
      <c r="S2" s="1"/>
      <c r="T2" s="1"/>
      <c r="U2" s="1"/>
      <c r="V2" s="1"/>
      <c r="W2" s="13"/>
      <c r="X2" s="13"/>
      <c r="Y2" s="13"/>
      <c r="Z2" s="13"/>
      <c r="AA2" s="13"/>
      <c r="AB2" s="13"/>
      <c r="AC2" s="13"/>
      <c r="AD2" s="13"/>
      <c r="AE2" s="13"/>
      <c r="AF2" s="13"/>
      <c r="AG2" s="13"/>
      <c r="AH2" s="13"/>
      <c r="AI2" s="13"/>
      <c r="AJ2" s="13"/>
      <c r="AK2" s="1"/>
      <c r="AL2" s="1"/>
      <c r="AM2" s="1"/>
      <c r="AN2" s="1"/>
      <c r="AO2" s="1"/>
      <c r="AP2" s="1"/>
      <c r="AQ2" s="1"/>
      <c r="AR2" s="14"/>
      <c r="AS2" s="1"/>
      <c r="AT2" s="1"/>
    </row>
    <row r="3" spans="1:57" ht="47.3" customHeight="1" x14ac:dyDescent="0.25">
      <c r="A3" s="23"/>
      <c r="B3" s="1"/>
      <c r="C3" s="1"/>
      <c r="D3" s="1"/>
      <c r="E3" s="1"/>
      <c r="F3" s="71"/>
      <c r="G3" s="71"/>
      <c r="H3" s="71"/>
      <c r="I3" s="1"/>
      <c r="J3" s="1"/>
      <c r="K3" s="1"/>
      <c r="L3" s="1"/>
      <c r="M3" s="1"/>
      <c r="N3" s="1"/>
      <c r="O3" s="1"/>
      <c r="P3" s="1"/>
      <c r="Q3" s="1"/>
      <c r="R3" s="1"/>
      <c r="S3" s="1"/>
      <c r="T3" s="1"/>
      <c r="U3" s="62" t="s">
        <v>235</v>
      </c>
      <c r="V3" s="62"/>
      <c r="W3" s="13"/>
      <c r="X3" s="13"/>
      <c r="Y3" s="13"/>
      <c r="Z3" s="13"/>
      <c r="AA3" s="13"/>
      <c r="AB3" s="13"/>
      <c r="AC3" s="13"/>
      <c r="AD3" s="13"/>
      <c r="AE3" s="13"/>
      <c r="AF3" s="13"/>
      <c r="AG3" s="13"/>
      <c r="AH3" s="13"/>
      <c r="AI3" s="13"/>
      <c r="AJ3" s="13"/>
      <c r="AK3" s="1"/>
      <c r="AL3" s="1"/>
      <c r="AM3" s="1"/>
      <c r="AN3" s="1"/>
      <c r="AO3" s="1"/>
      <c r="AP3" s="1"/>
      <c r="AQ3" s="1"/>
      <c r="AR3" s="14"/>
      <c r="AS3" s="1"/>
      <c r="AT3" s="1"/>
      <c r="AX3" s="68" t="s">
        <v>238</v>
      </c>
      <c r="AY3" s="68"/>
    </row>
    <row r="4" spans="1:57" s="11" customFormat="1" ht="119.95" customHeight="1" x14ac:dyDescent="0.25">
      <c r="A4" s="10" t="s">
        <v>22</v>
      </c>
      <c r="B4" s="10" t="s">
        <v>23</v>
      </c>
      <c r="C4" s="10" t="s">
        <v>24</v>
      </c>
      <c r="D4" s="10" t="s">
        <v>25</v>
      </c>
      <c r="E4" s="10" t="s">
        <v>26</v>
      </c>
      <c r="F4" s="36" t="s">
        <v>225</v>
      </c>
      <c r="G4" s="36" t="s">
        <v>226</v>
      </c>
      <c r="H4" s="36" t="s">
        <v>227</v>
      </c>
      <c r="I4" s="30" t="s">
        <v>27</v>
      </c>
      <c r="J4" s="31" t="s">
        <v>28</v>
      </c>
      <c r="K4" s="32" t="s">
        <v>29</v>
      </c>
      <c r="L4" s="10" t="s">
        <v>30</v>
      </c>
      <c r="M4" s="10" t="s">
        <v>31</v>
      </c>
      <c r="N4" s="10" t="s">
        <v>32</v>
      </c>
      <c r="O4" s="10" t="s">
        <v>33</v>
      </c>
      <c r="P4" s="37" t="s">
        <v>34</v>
      </c>
      <c r="Q4" s="30" t="s">
        <v>228</v>
      </c>
      <c r="R4" s="30" t="s">
        <v>229</v>
      </c>
      <c r="S4" s="33" t="s">
        <v>230</v>
      </c>
      <c r="T4" s="33" t="s">
        <v>35</v>
      </c>
      <c r="U4" s="41" t="s">
        <v>236</v>
      </c>
      <c r="V4" s="41" t="s">
        <v>237</v>
      </c>
      <c r="W4" s="10" t="s">
        <v>36</v>
      </c>
      <c r="X4" s="10" t="s">
        <v>37</v>
      </c>
      <c r="Y4" s="10" t="s">
        <v>38</v>
      </c>
      <c r="Z4" s="10" t="s">
        <v>39</v>
      </c>
      <c r="AA4" s="10" t="s">
        <v>40</v>
      </c>
      <c r="AB4" s="10" t="s">
        <v>41</v>
      </c>
      <c r="AC4" s="10" t="s">
        <v>42</v>
      </c>
      <c r="AD4" s="10" t="s">
        <v>43</v>
      </c>
      <c r="AE4" s="10" t="s">
        <v>44</v>
      </c>
      <c r="AF4" s="10" t="s">
        <v>45</v>
      </c>
      <c r="AG4" s="10" t="s">
        <v>46</v>
      </c>
      <c r="AH4" s="10" t="s">
        <v>47</v>
      </c>
      <c r="AI4" s="10" t="s">
        <v>48</v>
      </c>
      <c r="AJ4" s="10" t="s">
        <v>49</v>
      </c>
      <c r="AK4" s="10" t="s">
        <v>50</v>
      </c>
      <c r="AL4" s="10" t="s">
        <v>51</v>
      </c>
      <c r="AM4" s="10" t="s">
        <v>52</v>
      </c>
      <c r="AN4" s="10" t="s">
        <v>53</v>
      </c>
      <c r="AO4" s="10" t="s">
        <v>54</v>
      </c>
      <c r="AP4" s="10" t="s">
        <v>55</v>
      </c>
      <c r="AQ4" s="10" t="s">
        <v>56</v>
      </c>
      <c r="AR4" s="34" t="s">
        <v>57</v>
      </c>
      <c r="AS4" s="10" t="s">
        <v>58</v>
      </c>
      <c r="AT4" s="10" t="s">
        <v>59</v>
      </c>
      <c r="AU4" s="25" t="s">
        <v>60</v>
      </c>
      <c r="AV4" s="10" t="s">
        <v>61</v>
      </c>
      <c r="AW4" s="15" t="s">
        <v>62</v>
      </c>
      <c r="AX4" s="43" t="s">
        <v>239</v>
      </c>
      <c r="AY4" s="44" t="s">
        <v>240</v>
      </c>
    </row>
    <row r="5" spans="1:57" s="17" customFormat="1" ht="409.1" customHeight="1" x14ac:dyDescent="0.3">
      <c r="A5" s="16" t="s">
        <v>63</v>
      </c>
      <c r="B5" s="3" t="s">
        <v>64</v>
      </c>
      <c r="C5" s="3" t="s">
        <v>65</v>
      </c>
      <c r="D5" s="24" t="s">
        <v>66</v>
      </c>
      <c r="E5" s="22" t="s">
        <v>67</v>
      </c>
      <c r="F5" s="22" t="s">
        <v>68</v>
      </c>
      <c r="G5" s="22" t="s">
        <v>252</v>
      </c>
      <c r="H5" s="55" t="s">
        <v>69</v>
      </c>
      <c r="I5" s="22" t="s">
        <v>70</v>
      </c>
      <c r="J5" s="38" t="str">
        <f>IF(K5&lt;6,"Moderado (3)",IF(K5&lt;12,"Mayor (4)","Catastrófico (5)"))</f>
        <v>Mayor (4)</v>
      </c>
      <c r="K5" s="39">
        <f>COUNTIF('Criterios impacto 1'!H2:H20,"SI")</f>
        <v>7</v>
      </c>
      <c r="L5" s="40" t="str">
        <f>VLOOKUP(CONCATENATE(I5,J5),Parámetros!$A$56:$B$80,2,FALSE)</f>
        <v>Extremo (12)</v>
      </c>
      <c r="M5" s="20" t="s">
        <v>71</v>
      </c>
      <c r="N5" s="20" t="s">
        <v>72</v>
      </c>
      <c r="O5" s="20" t="s">
        <v>73</v>
      </c>
      <c r="P5" s="20" t="s">
        <v>74</v>
      </c>
      <c r="Q5" s="20" t="s">
        <v>75</v>
      </c>
      <c r="R5" s="20" t="s">
        <v>76</v>
      </c>
      <c r="S5" s="20" t="s">
        <v>77</v>
      </c>
      <c r="T5" s="20" t="s">
        <v>78</v>
      </c>
      <c r="U5" s="42" t="s">
        <v>241</v>
      </c>
      <c r="V5" s="45" t="s">
        <v>253</v>
      </c>
      <c r="W5" s="16">
        <v>15</v>
      </c>
      <c r="X5" s="16">
        <v>15</v>
      </c>
      <c r="Y5" s="16">
        <v>15</v>
      </c>
      <c r="Z5" s="16">
        <v>15</v>
      </c>
      <c r="AA5" s="16">
        <v>15</v>
      </c>
      <c r="AB5" s="16">
        <v>15</v>
      </c>
      <c r="AC5" s="16">
        <v>10</v>
      </c>
      <c r="AD5" s="16">
        <f t="shared" ref="AD5:AD10" si="0">SUM(W5:AC5)</f>
        <v>100</v>
      </c>
      <c r="AE5" s="16" t="str">
        <f t="shared" ref="AE5" si="1">_xlfn.IFS(AD5&lt;=85,"Débil",AD5&gt;=96,"Fuerte",AD5&gt;=86,"Moderado")</f>
        <v>Fuerte</v>
      </c>
      <c r="AF5" s="16" t="s">
        <v>79</v>
      </c>
      <c r="AG5" s="16" t="str">
        <f>VLOOKUP(CONCATENATE(AE5,AF5),Parámetros!$A$2:$B$10,2,FALSE)</f>
        <v>Fuerte</v>
      </c>
      <c r="AH5" s="16">
        <f t="shared" ref="AH5:AH10" si="2">_xlfn.IFS(AG5="Fuerte",100,AG5="Moderado",50,AG5="Débil",0)</f>
        <v>100</v>
      </c>
      <c r="AI5" s="20" t="str">
        <f>_xlfn.IFS(AVERAGE(AH5:AH5)=100,"Fuerte",AVERAGE(AH5:AH5)&lt;50,"Débil",AVERAGE(AH5:AH5)&gt;=50,"Moderado")</f>
        <v>Fuerte</v>
      </c>
      <c r="AJ5" s="20" t="s">
        <v>80</v>
      </c>
      <c r="AK5" s="20" t="s">
        <v>81</v>
      </c>
      <c r="AL5" s="16">
        <f>VLOOKUP(CONCATENATE(AI5,AJ5,AK5),Parámetros!$A$13:$B$24,2,FALSE)</f>
        <v>2</v>
      </c>
      <c r="AM5" s="16">
        <f>VLOOKUP(CONCATENATE(AI5,AJ5,AK5),Parámetros!$A$27:$B$38,2,FALSE)</f>
        <v>0</v>
      </c>
      <c r="AN5" s="19" t="s">
        <v>82</v>
      </c>
      <c r="AO5" s="19" t="s">
        <v>83</v>
      </c>
      <c r="AP5" s="18" t="str">
        <f>VLOOKUP(CONCATENATE(AN5,AO5),Parámetros!$A$56:$B$80,2,FALSE)</f>
        <v>Alto (8)</v>
      </c>
      <c r="AQ5" s="16" t="s">
        <v>84</v>
      </c>
      <c r="AR5" s="21" t="s">
        <v>85</v>
      </c>
      <c r="AS5" s="20" t="s">
        <v>72</v>
      </c>
      <c r="AT5" s="20">
        <v>2025</v>
      </c>
      <c r="AU5" s="35" t="s">
        <v>86</v>
      </c>
      <c r="AV5" s="20" t="s">
        <v>87</v>
      </c>
      <c r="AW5" s="29" t="s">
        <v>88</v>
      </c>
      <c r="AX5" s="46" t="s">
        <v>254</v>
      </c>
      <c r="AY5" s="47" t="s">
        <v>244</v>
      </c>
      <c r="AZ5" s="11"/>
      <c r="BA5" s="11"/>
      <c r="BB5" s="11"/>
      <c r="BC5" s="11"/>
      <c r="BD5" s="11"/>
      <c r="BE5" s="11"/>
    </row>
    <row r="6" spans="1:57" s="17" customFormat="1" ht="177.4" customHeight="1" x14ac:dyDescent="0.3">
      <c r="A6" s="64" t="s">
        <v>63</v>
      </c>
      <c r="B6" s="64" t="s">
        <v>64</v>
      </c>
      <c r="C6" s="64" t="s">
        <v>65</v>
      </c>
      <c r="D6" s="66" t="s">
        <v>66</v>
      </c>
      <c r="E6" s="55" t="s">
        <v>67</v>
      </c>
      <c r="F6" s="55" t="s">
        <v>89</v>
      </c>
      <c r="G6" s="55" t="s">
        <v>231</v>
      </c>
      <c r="H6" s="55"/>
      <c r="I6" s="55" t="s">
        <v>90</v>
      </c>
      <c r="J6" s="63" t="str">
        <f>IF(K6&lt;6,"Moderado (3)",IF(K6&lt;12,"Mayor (4)","Catastrófico (5)"))</f>
        <v>Mayor (4)</v>
      </c>
      <c r="K6" s="67">
        <f>COUNTIF('Criterios impacto 2'!H2:H20,"SI")</f>
        <v>7</v>
      </c>
      <c r="L6" s="65" t="str">
        <f>VLOOKUP(CONCATENATE(I6,J6),Parámetros!$A$56:$B$80,2,FALSE)</f>
        <v>Extremo (16)</v>
      </c>
      <c r="M6" s="20" t="s">
        <v>71</v>
      </c>
      <c r="N6" s="20" t="s">
        <v>91</v>
      </c>
      <c r="O6" s="20" t="s">
        <v>92</v>
      </c>
      <c r="P6" s="20" t="s">
        <v>74</v>
      </c>
      <c r="Q6" s="20" t="s">
        <v>255</v>
      </c>
      <c r="R6" s="20" t="s">
        <v>93</v>
      </c>
      <c r="S6" s="20" t="s">
        <v>94</v>
      </c>
      <c r="T6" s="20" t="s">
        <v>95</v>
      </c>
      <c r="U6" s="42" t="s">
        <v>95</v>
      </c>
      <c r="V6" s="45" t="s">
        <v>256</v>
      </c>
      <c r="W6" s="16">
        <v>15</v>
      </c>
      <c r="X6" s="16">
        <v>15</v>
      </c>
      <c r="Y6" s="16">
        <v>15</v>
      </c>
      <c r="Z6" s="16">
        <v>15</v>
      </c>
      <c r="AA6" s="16">
        <v>15</v>
      </c>
      <c r="AB6" s="16">
        <v>15</v>
      </c>
      <c r="AC6" s="16">
        <v>10</v>
      </c>
      <c r="AD6" s="16">
        <f t="shared" si="0"/>
        <v>100</v>
      </c>
      <c r="AE6" s="16" t="str">
        <f t="shared" ref="AE6:AE10" si="3">_xlfn.IFS(AD6&lt;=85,"Débil",AD6&gt;=96,"Fuerte",AD6&gt;=86,"Moderado")</f>
        <v>Fuerte</v>
      </c>
      <c r="AF6" s="16" t="s">
        <v>79</v>
      </c>
      <c r="AG6" s="16" t="str">
        <f>VLOOKUP(CONCATENATE(AE6,AF6),Parámetros!$A$2:$B$10,2,FALSE)</f>
        <v>Fuerte</v>
      </c>
      <c r="AH6" s="16">
        <f t="shared" si="2"/>
        <v>100</v>
      </c>
      <c r="AI6" s="20" t="str">
        <f>_xlfn.IFS(AVERAGE(AH6)=100,"Fuerte",AVERAGE(AH6)&lt;50,"Débil",AVERAGE(AH6)&gt;=50,"Moderado")</f>
        <v>Fuerte</v>
      </c>
      <c r="AJ6" s="20" t="s">
        <v>80</v>
      </c>
      <c r="AK6" s="20" t="s">
        <v>81</v>
      </c>
      <c r="AL6" s="20">
        <v>2</v>
      </c>
      <c r="AM6" s="20">
        <v>0</v>
      </c>
      <c r="AN6" s="61" t="s">
        <v>82</v>
      </c>
      <c r="AO6" s="61" t="s">
        <v>83</v>
      </c>
      <c r="AP6" s="60" t="str">
        <f>VLOOKUP(CONCATENATE(AN6,AO6),Parámetros!$A$56:$B$80,2,FALSE)</f>
        <v>Alto (8)</v>
      </c>
      <c r="AQ6" s="64" t="s">
        <v>84</v>
      </c>
      <c r="AR6" s="69" t="s">
        <v>96</v>
      </c>
      <c r="AS6" s="55" t="s">
        <v>72</v>
      </c>
      <c r="AT6" s="55">
        <v>2025</v>
      </c>
      <c r="AU6" s="55" t="s">
        <v>97</v>
      </c>
      <c r="AV6" s="55" t="s">
        <v>98</v>
      </c>
      <c r="AW6" s="56" t="s">
        <v>88</v>
      </c>
      <c r="AX6" s="50" t="s">
        <v>254</v>
      </c>
      <c r="AY6" s="52" t="s">
        <v>244</v>
      </c>
      <c r="AZ6" s="11"/>
      <c r="BA6" s="11"/>
      <c r="BB6" s="11"/>
      <c r="BC6" s="11"/>
      <c r="BD6" s="11"/>
      <c r="BE6" s="11"/>
    </row>
    <row r="7" spans="1:57" s="17" customFormat="1" ht="219.3" customHeight="1" x14ac:dyDescent="0.3">
      <c r="A7" s="64"/>
      <c r="B7" s="64"/>
      <c r="C7" s="64"/>
      <c r="D7" s="66"/>
      <c r="E7" s="55"/>
      <c r="F7" s="55"/>
      <c r="G7" s="55"/>
      <c r="H7" s="55"/>
      <c r="I7" s="55"/>
      <c r="J7" s="63"/>
      <c r="K7" s="67"/>
      <c r="L7" s="65"/>
      <c r="M7" s="20" t="s">
        <v>99</v>
      </c>
      <c r="N7" s="20" t="s">
        <v>100</v>
      </c>
      <c r="O7" s="20" t="s">
        <v>101</v>
      </c>
      <c r="P7" s="20" t="s">
        <v>74</v>
      </c>
      <c r="Q7" s="20" t="s">
        <v>102</v>
      </c>
      <c r="R7" s="20" t="s">
        <v>103</v>
      </c>
      <c r="S7" s="20" t="s">
        <v>104</v>
      </c>
      <c r="T7" s="20" t="s">
        <v>105</v>
      </c>
      <c r="U7" s="42" t="s">
        <v>242</v>
      </c>
      <c r="V7" s="45" t="s">
        <v>257</v>
      </c>
      <c r="W7" s="16">
        <v>15</v>
      </c>
      <c r="X7" s="16">
        <v>15</v>
      </c>
      <c r="Y7" s="16">
        <v>15</v>
      </c>
      <c r="Z7" s="16">
        <v>15</v>
      </c>
      <c r="AA7" s="16">
        <v>15</v>
      </c>
      <c r="AB7" s="16">
        <v>15</v>
      </c>
      <c r="AC7" s="16">
        <v>10</v>
      </c>
      <c r="AD7" s="16">
        <f>SUM(W7:AC7)</f>
        <v>100</v>
      </c>
      <c r="AE7" s="16" t="s">
        <v>79</v>
      </c>
      <c r="AF7" s="16" t="s">
        <v>79</v>
      </c>
      <c r="AG7" s="16" t="s">
        <v>106</v>
      </c>
      <c r="AH7" s="16">
        <v>100</v>
      </c>
      <c r="AI7" s="20" t="s">
        <v>79</v>
      </c>
      <c r="AJ7" s="20" t="s">
        <v>80</v>
      </c>
      <c r="AK7" s="20" t="s">
        <v>81</v>
      </c>
      <c r="AL7" s="20">
        <v>2</v>
      </c>
      <c r="AM7" s="20">
        <v>0</v>
      </c>
      <c r="AN7" s="61"/>
      <c r="AO7" s="61"/>
      <c r="AP7" s="60"/>
      <c r="AQ7" s="64"/>
      <c r="AR7" s="69"/>
      <c r="AS7" s="55"/>
      <c r="AT7" s="55"/>
      <c r="AU7" s="55"/>
      <c r="AV7" s="55"/>
      <c r="AW7" s="56"/>
      <c r="AX7" s="51"/>
      <c r="AY7" s="51"/>
      <c r="AZ7" s="11"/>
      <c r="BA7" s="11"/>
      <c r="BB7" s="11"/>
      <c r="BC7" s="11"/>
      <c r="BD7" s="11"/>
      <c r="BE7" s="11"/>
    </row>
    <row r="8" spans="1:57" s="17" customFormat="1" ht="296.55" customHeight="1" x14ac:dyDescent="0.3">
      <c r="A8" s="16" t="s">
        <v>63</v>
      </c>
      <c r="B8" s="3" t="s">
        <v>64</v>
      </c>
      <c r="C8" s="3" t="s">
        <v>65</v>
      </c>
      <c r="D8" s="24" t="s">
        <v>66</v>
      </c>
      <c r="E8" s="22" t="s">
        <v>67</v>
      </c>
      <c r="F8" s="22" t="s">
        <v>107</v>
      </c>
      <c r="G8" s="22" t="s">
        <v>232</v>
      </c>
      <c r="H8" s="20" t="s">
        <v>258</v>
      </c>
      <c r="I8" s="22" t="s">
        <v>90</v>
      </c>
      <c r="J8" s="38" t="str">
        <f>IF(K8&lt;6,"Moderado (3)",IF(K8&lt;12,"Mayor (4)","Catastrófico (5)"))</f>
        <v>Mayor (4)</v>
      </c>
      <c r="K8" s="39">
        <f>COUNTIF('Criterios impacto 3'!H2:H20,"SI")</f>
        <v>7</v>
      </c>
      <c r="L8" s="40" t="str">
        <f>VLOOKUP(CONCATENATE(I8,J8),Parámetros!$A$56:$B$80,2,FALSE)</f>
        <v>Extremo (16)</v>
      </c>
      <c r="M8" s="20" t="s">
        <v>71</v>
      </c>
      <c r="N8" s="20" t="s">
        <v>72</v>
      </c>
      <c r="O8" s="20" t="s">
        <v>101</v>
      </c>
      <c r="P8" s="20" t="s">
        <v>74</v>
      </c>
      <c r="Q8" s="20" t="s">
        <v>108</v>
      </c>
      <c r="R8" s="20" t="s">
        <v>259</v>
      </c>
      <c r="S8" s="20" t="s">
        <v>109</v>
      </c>
      <c r="T8" s="20" t="s">
        <v>110</v>
      </c>
      <c r="U8" s="42" t="s">
        <v>245</v>
      </c>
      <c r="V8" s="45" t="s">
        <v>246</v>
      </c>
      <c r="W8" s="16">
        <v>15</v>
      </c>
      <c r="X8" s="16">
        <v>15</v>
      </c>
      <c r="Y8" s="16">
        <v>15</v>
      </c>
      <c r="Z8" s="16">
        <v>15</v>
      </c>
      <c r="AA8" s="16">
        <v>15</v>
      </c>
      <c r="AB8" s="16">
        <v>15</v>
      </c>
      <c r="AC8" s="16">
        <v>10</v>
      </c>
      <c r="AD8" s="16">
        <f t="shared" si="0"/>
        <v>100</v>
      </c>
      <c r="AE8" s="16" t="str">
        <f t="shared" si="3"/>
        <v>Fuerte</v>
      </c>
      <c r="AF8" s="16" t="s">
        <v>79</v>
      </c>
      <c r="AG8" s="16" t="str">
        <f>VLOOKUP(CONCATENATE(AE8,AF8),Parámetros!$A$2:$B$10,2,FALSE)</f>
        <v>Fuerte</v>
      </c>
      <c r="AH8" s="16">
        <f t="shared" si="2"/>
        <v>100</v>
      </c>
      <c r="AI8" s="20" t="str">
        <f>_xlfn.IFS(AVERAGE(AH8)=100,"Fuerte",AVERAGE(AH8)&lt;50,"Débil",AVERAGE(AH8)&gt;=50,"Moderado")</f>
        <v>Fuerte</v>
      </c>
      <c r="AJ8" s="20" t="s">
        <v>80</v>
      </c>
      <c r="AK8" s="20" t="s">
        <v>81</v>
      </c>
      <c r="AL8" s="16">
        <v>2</v>
      </c>
      <c r="AM8" s="16">
        <f>VLOOKUP(CONCATENATE(AI5,AJ8,AK8),Parámetros!$A$27:$B$38,2,FALSE)</f>
        <v>0</v>
      </c>
      <c r="AN8" s="19" t="s">
        <v>82</v>
      </c>
      <c r="AO8" s="19" t="s">
        <v>83</v>
      </c>
      <c r="AP8" s="18" t="str">
        <f>VLOOKUP(CONCATENATE(AN8,AO8),Parámetros!$A$56:$B$80,2,FALSE)</f>
        <v>Alto (8)</v>
      </c>
      <c r="AQ8" s="16" t="s">
        <v>84</v>
      </c>
      <c r="AR8" s="21" t="s">
        <v>111</v>
      </c>
      <c r="AS8" s="20" t="s">
        <v>72</v>
      </c>
      <c r="AT8" s="20">
        <v>2025</v>
      </c>
      <c r="AU8" s="22" t="s">
        <v>247</v>
      </c>
      <c r="AV8" s="55" t="s">
        <v>112</v>
      </c>
      <c r="AW8" s="29" t="s">
        <v>88</v>
      </c>
      <c r="AX8" s="46" t="s">
        <v>248</v>
      </c>
      <c r="AY8" s="47" t="s">
        <v>244</v>
      </c>
      <c r="AZ8" s="11"/>
      <c r="BA8" s="11"/>
      <c r="BB8" s="11"/>
      <c r="BC8" s="11"/>
      <c r="BD8" s="11"/>
      <c r="BE8" s="11"/>
    </row>
    <row r="9" spans="1:57" s="17" customFormat="1" ht="122.25" customHeight="1" x14ac:dyDescent="0.25">
      <c r="A9" s="57" t="s">
        <v>63</v>
      </c>
      <c r="B9" s="64" t="s">
        <v>64</v>
      </c>
      <c r="C9" s="64" t="s">
        <v>65</v>
      </c>
      <c r="D9" s="66" t="s">
        <v>66</v>
      </c>
      <c r="E9" s="55" t="s">
        <v>67</v>
      </c>
      <c r="F9" s="55" t="s">
        <v>107</v>
      </c>
      <c r="G9" s="55" t="s">
        <v>233</v>
      </c>
      <c r="H9" s="58" t="s">
        <v>249</v>
      </c>
      <c r="I9" s="55" t="s">
        <v>113</v>
      </c>
      <c r="J9" s="63" t="str">
        <f>IF(K9&lt;6,"Moderado (3)",IF(K9&lt;12,"Mayor (4)","Catastrófico (5)"))</f>
        <v>Mayor (4)</v>
      </c>
      <c r="K9" s="67">
        <f>COUNTIF('Criterios impacto 4'!H2:H20,"SI")</f>
        <v>11</v>
      </c>
      <c r="L9" s="65" t="str">
        <f>VLOOKUP(CONCATENATE(I9,J9),Parámetros!$A$56:$B$80,2,FALSE)</f>
        <v>Extremo (20)</v>
      </c>
      <c r="M9" s="20" t="s">
        <v>71</v>
      </c>
      <c r="N9" s="20" t="s">
        <v>72</v>
      </c>
      <c r="O9" s="20" t="s">
        <v>114</v>
      </c>
      <c r="P9" s="20" t="s">
        <v>115</v>
      </c>
      <c r="Q9" s="20" t="s">
        <v>116</v>
      </c>
      <c r="R9" s="20" t="s">
        <v>117</v>
      </c>
      <c r="S9" s="20" t="s">
        <v>118</v>
      </c>
      <c r="T9" s="20" t="s">
        <v>119</v>
      </c>
      <c r="U9" s="48" t="s">
        <v>243</v>
      </c>
      <c r="V9" s="48" t="s">
        <v>243</v>
      </c>
      <c r="W9" s="16">
        <v>15</v>
      </c>
      <c r="X9" s="16">
        <v>15</v>
      </c>
      <c r="Y9" s="16">
        <v>15</v>
      </c>
      <c r="Z9" s="16">
        <v>15</v>
      </c>
      <c r="AA9" s="16">
        <v>15</v>
      </c>
      <c r="AB9" s="16">
        <v>15</v>
      </c>
      <c r="AC9" s="16">
        <v>10</v>
      </c>
      <c r="AD9" s="16">
        <f t="shared" si="0"/>
        <v>100</v>
      </c>
      <c r="AE9" s="16" t="str">
        <f t="shared" si="3"/>
        <v>Fuerte</v>
      </c>
      <c r="AF9" s="16" t="s">
        <v>79</v>
      </c>
      <c r="AG9" s="16" t="str">
        <f>VLOOKUP(CONCATENATE(AE9,AF9),Parámetros!$A$2:$B$10,2,FALSE)</f>
        <v>Fuerte</v>
      </c>
      <c r="AH9" s="16">
        <f t="shared" si="2"/>
        <v>100</v>
      </c>
      <c r="AI9" s="58" t="str">
        <f>_xlfn.IFS(AVERAGE(AH9:AH10)=100,"Fuerte",AVERAGE(AH9:AH10)&lt;50,"Débil",AVERAGE(AH9:AH10)&gt;=50,"Moderado")</f>
        <v>Fuerte</v>
      </c>
      <c r="AJ9" s="20" t="s">
        <v>80</v>
      </c>
      <c r="AK9" s="20" t="s">
        <v>81</v>
      </c>
      <c r="AL9" s="16">
        <v>2</v>
      </c>
      <c r="AM9" s="16">
        <v>0</v>
      </c>
      <c r="AN9" s="59" t="s">
        <v>70</v>
      </c>
      <c r="AO9" s="59" t="s">
        <v>83</v>
      </c>
      <c r="AP9" s="60" t="str">
        <f>VLOOKUP(CONCATENATE(AN9,AO9),Parámetros!$A$56:$B$80,2,FALSE)</f>
        <v>Extremo (12)</v>
      </c>
      <c r="AQ9" s="57" t="s">
        <v>84</v>
      </c>
      <c r="AR9" s="21" t="s">
        <v>120</v>
      </c>
      <c r="AS9" s="20" t="s">
        <v>72</v>
      </c>
      <c r="AT9" s="20">
        <v>2025</v>
      </c>
      <c r="AU9" s="26" t="s">
        <v>121</v>
      </c>
      <c r="AV9" s="55"/>
      <c r="AW9" s="56" t="s">
        <v>88</v>
      </c>
      <c r="AX9" s="53" t="s">
        <v>243</v>
      </c>
      <c r="AY9" s="52" t="s">
        <v>243</v>
      </c>
      <c r="AZ9" s="11"/>
      <c r="BA9" s="11"/>
      <c r="BB9" s="11"/>
      <c r="BC9" s="11"/>
      <c r="BD9" s="11"/>
      <c r="BE9" s="11"/>
    </row>
    <row r="10" spans="1:57" s="17" customFormat="1" ht="153.85" customHeight="1" x14ac:dyDescent="0.3">
      <c r="A10" s="57"/>
      <c r="B10" s="64"/>
      <c r="C10" s="64"/>
      <c r="D10" s="66"/>
      <c r="E10" s="55"/>
      <c r="F10" s="55"/>
      <c r="G10" s="55"/>
      <c r="H10" s="58"/>
      <c r="I10" s="55"/>
      <c r="J10" s="63"/>
      <c r="K10" s="67"/>
      <c r="L10" s="65"/>
      <c r="M10" s="20" t="s">
        <v>99</v>
      </c>
      <c r="N10" s="20" t="s">
        <v>72</v>
      </c>
      <c r="O10" s="20" t="s">
        <v>101</v>
      </c>
      <c r="P10" s="20" t="s">
        <v>122</v>
      </c>
      <c r="Q10" s="20" t="s">
        <v>123</v>
      </c>
      <c r="R10" s="20" t="s">
        <v>250</v>
      </c>
      <c r="S10" s="20" t="s">
        <v>124</v>
      </c>
      <c r="T10" s="20" t="s">
        <v>125</v>
      </c>
      <c r="U10" s="49"/>
      <c r="V10" s="49"/>
      <c r="W10" s="16">
        <v>15</v>
      </c>
      <c r="X10" s="16">
        <v>15</v>
      </c>
      <c r="Y10" s="16">
        <v>15</v>
      </c>
      <c r="Z10" s="16">
        <v>15</v>
      </c>
      <c r="AA10" s="16">
        <v>15</v>
      </c>
      <c r="AB10" s="16">
        <v>15</v>
      </c>
      <c r="AC10" s="16">
        <v>10</v>
      </c>
      <c r="AD10" s="16">
        <f t="shared" si="0"/>
        <v>100</v>
      </c>
      <c r="AE10" s="16" t="str">
        <f t="shared" si="3"/>
        <v>Fuerte</v>
      </c>
      <c r="AF10" s="16" t="s">
        <v>79</v>
      </c>
      <c r="AG10" s="16" t="str">
        <f>VLOOKUP(CONCATENATE(AE10,AF10),Parámetros!$A$2:$B$10,2,FALSE)</f>
        <v>Fuerte</v>
      </c>
      <c r="AH10" s="16">
        <f t="shared" si="2"/>
        <v>100</v>
      </c>
      <c r="AI10" s="58"/>
      <c r="AJ10" s="20" t="s">
        <v>80</v>
      </c>
      <c r="AK10" s="20" t="s">
        <v>81</v>
      </c>
      <c r="AL10" s="16">
        <v>2</v>
      </c>
      <c r="AM10" s="16">
        <v>0</v>
      </c>
      <c r="AN10" s="59"/>
      <c r="AO10" s="59"/>
      <c r="AP10" s="60"/>
      <c r="AQ10" s="57"/>
      <c r="AR10" s="21" t="s">
        <v>251</v>
      </c>
      <c r="AS10" s="20" t="s">
        <v>72</v>
      </c>
      <c r="AT10" s="20">
        <v>2025</v>
      </c>
      <c r="AU10" s="22" t="s">
        <v>126</v>
      </c>
      <c r="AV10" s="55"/>
      <c r="AW10" s="56"/>
      <c r="AX10" s="54"/>
      <c r="AY10" s="51"/>
      <c r="AZ10" s="11"/>
      <c r="BA10" s="11"/>
      <c r="BB10" s="11"/>
      <c r="BC10" s="11"/>
      <c r="BD10" s="11"/>
      <c r="BE10" s="11"/>
    </row>
    <row r="11" spans="1:57" s="1" customFormat="1" x14ac:dyDescent="0.25">
      <c r="W11" s="13"/>
      <c r="X11" s="13"/>
      <c r="Y11" s="13"/>
      <c r="Z11" s="13"/>
      <c r="AA11" s="13"/>
      <c r="AB11" s="13"/>
      <c r="AC11" s="13"/>
      <c r="AD11" s="13"/>
      <c r="AE11" s="13"/>
      <c r="AF11" s="13"/>
      <c r="AG11" s="13"/>
      <c r="AH11" s="13"/>
      <c r="AI11" s="13"/>
      <c r="AJ11" s="13"/>
      <c r="AQ11" s="12"/>
      <c r="AR11" s="14"/>
    </row>
    <row r="12" spans="1:57" s="1" customFormat="1" x14ac:dyDescent="0.25">
      <c r="W12" s="13"/>
      <c r="X12" s="13"/>
      <c r="Y12" s="13"/>
      <c r="Z12" s="13"/>
      <c r="AA12" s="13"/>
      <c r="AB12" s="13"/>
      <c r="AC12" s="13"/>
      <c r="AD12" s="13"/>
      <c r="AE12" s="13"/>
      <c r="AF12" s="13"/>
      <c r="AG12" s="13"/>
      <c r="AH12" s="13"/>
      <c r="AI12" s="13"/>
      <c r="AJ12" s="13"/>
      <c r="AQ12" s="12"/>
      <c r="AR12" s="14"/>
    </row>
    <row r="13" spans="1:57" x14ac:dyDescent="0.25">
      <c r="A13" s="1"/>
      <c r="B13" s="1"/>
      <c r="C13" s="1"/>
      <c r="D13" s="1"/>
      <c r="E13" s="1"/>
      <c r="F13" s="1"/>
      <c r="H13" s="1"/>
      <c r="I13" s="1"/>
      <c r="J13" s="1"/>
      <c r="K13" s="1"/>
      <c r="L13" s="1"/>
      <c r="M13" s="1"/>
      <c r="N13" s="1"/>
      <c r="O13" s="1"/>
      <c r="P13" s="1"/>
      <c r="Q13" s="1"/>
      <c r="R13" s="1"/>
      <c r="S13" s="1"/>
      <c r="T13" s="1"/>
      <c r="U13" s="1"/>
      <c r="V13" s="1"/>
      <c r="W13" s="13"/>
      <c r="X13" s="13"/>
      <c r="Y13" s="13"/>
      <c r="Z13" s="13"/>
      <c r="AA13" s="13"/>
      <c r="AB13" s="13"/>
      <c r="AC13" s="13"/>
      <c r="AD13" s="13"/>
      <c r="AE13" s="13"/>
      <c r="AF13" s="13"/>
      <c r="AG13" s="13"/>
      <c r="AH13" s="13"/>
      <c r="AI13" s="13"/>
      <c r="AJ13" s="13"/>
      <c r="AK13" s="1"/>
      <c r="AL13" s="1"/>
      <c r="AM13" s="1"/>
      <c r="AN13" s="1"/>
      <c r="AO13" s="1"/>
      <c r="AP13" s="1"/>
      <c r="AQ13" s="1"/>
      <c r="AR13" s="14"/>
      <c r="AS13" s="1"/>
      <c r="AT13" s="1"/>
    </row>
    <row r="14" spans="1:57" x14ac:dyDescent="0.25">
      <c r="A14" s="1"/>
      <c r="B14" s="1"/>
      <c r="C14" s="1"/>
      <c r="D14" s="1"/>
      <c r="E14" s="1"/>
      <c r="F14" s="1"/>
      <c r="H14" s="1"/>
      <c r="I14" s="1"/>
      <c r="J14" s="1"/>
      <c r="K14" s="1"/>
      <c r="L14" s="1"/>
      <c r="M14" s="1"/>
      <c r="N14" s="1"/>
      <c r="O14" s="1"/>
      <c r="P14" s="1"/>
      <c r="Q14" s="1"/>
      <c r="R14" s="1"/>
      <c r="S14" s="1"/>
      <c r="T14" s="1"/>
      <c r="U14" s="1"/>
      <c r="V14" s="1"/>
      <c r="W14" s="13"/>
      <c r="X14" s="13"/>
      <c r="Y14" s="13"/>
      <c r="Z14" s="13"/>
      <c r="AA14" s="13"/>
      <c r="AB14" s="13"/>
      <c r="AC14" s="13"/>
      <c r="AD14" s="13"/>
      <c r="AE14" s="13"/>
      <c r="AF14" s="13"/>
      <c r="AG14" s="13"/>
      <c r="AH14" s="13"/>
      <c r="AI14" s="13"/>
      <c r="AJ14" s="13"/>
      <c r="AK14" s="1"/>
      <c r="AL14" s="1"/>
      <c r="AM14" s="1"/>
      <c r="AN14" s="1"/>
      <c r="AO14" s="1"/>
      <c r="AP14" s="1"/>
      <c r="AQ14" s="1"/>
      <c r="AR14" s="14"/>
      <c r="AS14" s="1"/>
      <c r="AT14" s="1"/>
    </row>
    <row r="15" spans="1:57" x14ac:dyDescent="0.25">
      <c r="A15" s="1"/>
      <c r="B15" s="1"/>
      <c r="C15" s="1"/>
      <c r="D15" s="1"/>
      <c r="E15" s="1"/>
      <c r="F15" s="1"/>
      <c r="H15" s="1"/>
      <c r="I15" s="1"/>
      <c r="J15" s="1"/>
      <c r="K15" s="1"/>
      <c r="L15" s="1"/>
      <c r="M15" s="1"/>
      <c r="N15" s="1"/>
      <c r="O15" s="1"/>
      <c r="P15" s="1"/>
      <c r="Q15" s="1"/>
      <c r="R15" s="1"/>
      <c r="S15" s="1"/>
      <c r="T15" s="1"/>
      <c r="U15" s="1"/>
      <c r="V15" s="1"/>
      <c r="W15" s="13"/>
      <c r="X15" s="13"/>
      <c r="Y15" s="13"/>
      <c r="Z15" s="13"/>
      <c r="AA15" s="13"/>
      <c r="AB15" s="13"/>
      <c r="AC15" s="13"/>
      <c r="AD15" s="13"/>
      <c r="AE15" s="13"/>
      <c r="AF15" s="13"/>
      <c r="AG15" s="13"/>
      <c r="AH15" s="13"/>
      <c r="AI15" s="13"/>
      <c r="AJ15" s="13"/>
      <c r="AK15" s="1"/>
      <c r="AL15" s="1"/>
      <c r="AM15" s="1"/>
      <c r="AN15" s="1"/>
      <c r="AO15" s="1"/>
      <c r="AP15" s="1"/>
      <c r="AQ15" s="1"/>
      <c r="AR15" s="14"/>
      <c r="AS15" s="1"/>
      <c r="AT15" s="1"/>
    </row>
    <row r="16" spans="1:57" x14ac:dyDescent="0.25">
      <c r="A16" s="1"/>
      <c r="B16" s="1"/>
      <c r="C16" s="1"/>
      <c r="D16" s="1"/>
      <c r="E16" s="1"/>
      <c r="F16" s="1"/>
      <c r="H16" s="1"/>
      <c r="I16" s="1"/>
      <c r="J16" s="1"/>
      <c r="K16" s="1"/>
      <c r="L16" s="1"/>
      <c r="M16" s="1"/>
      <c r="N16" s="1"/>
      <c r="O16" s="1"/>
      <c r="P16" s="1"/>
      <c r="Q16" s="1"/>
      <c r="R16" s="1"/>
      <c r="S16" s="1"/>
      <c r="T16" s="1"/>
      <c r="U16" s="1"/>
      <c r="V16" s="1"/>
      <c r="W16" s="13"/>
      <c r="X16" s="13"/>
      <c r="Y16" s="13"/>
      <c r="Z16" s="13"/>
      <c r="AA16" s="13"/>
      <c r="AB16" s="13"/>
      <c r="AC16" s="13"/>
      <c r="AD16" s="13"/>
      <c r="AE16" s="13"/>
      <c r="AF16" s="13"/>
      <c r="AG16" s="13"/>
      <c r="AH16" s="13"/>
      <c r="AI16" s="13"/>
      <c r="AJ16" s="13"/>
      <c r="AK16" s="1"/>
      <c r="AL16" s="1"/>
      <c r="AM16" s="1"/>
      <c r="AN16" s="1"/>
      <c r="AO16" s="1"/>
      <c r="AP16" s="1"/>
      <c r="AQ16" s="1"/>
      <c r="AR16" s="14"/>
      <c r="AS16" s="1"/>
      <c r="AT16" s="1"/>
    </row>
    <row r="17" spans="1:46" x14ac:dyDescent="0.25">
      <c r="A17" s="1"/>
      <c r="B17" s="1"/>
      <c r="C17" s="1"/>
      <c r="D17" s="1"/>
      <c r="E17" s="1"/>
      <c r="F17" s="1"/>
      <c r="H17" s="1"/>
      <c r="I17" s="1"/>
      <c r="J17" s="1"/>
      <c r="K17" s="1"/>
      <c r="L17" s="1"/>
      <c r="M17" s="1"/>
      <c r="N17" s="1"/>
      <c r="O17" s="1"/>
      <c r="P17" s="1"/>
      <c r="Q17" s="1"/>
      <c r="R17" s="1"/>
      <c r="S17" s="1"/>
      <c r="T17" s="1"/>
      <c r="U17" s="1"/>
      <c r="V17" s="1"/>
      <c r="W17" s="13"/>
      <c r="X17" s="13"/>
      <c r="Y17" s="13"/>
      <c r="Z17" s="13"/>
      <c r="AA17" s="13"/>
      <c r="AB17" s="13"/>
      <c r="AC17" s="13"/>
      <c r="AD17" s="13"/>
      <c r="AE17" s="13"/>
      <c r="AF17" s="13"/>
      <c r="AG17" s="13"/>
      <c r="AH17" s="13"/>
      <c r="AI17" s="13"/>
      <c r="AJ17" s="13"/>
      <c r="AK17" s="1"/>
      <c r="AL17" s="1"/>
      <c r="AM17" s="1"/>
      <c r="AN17" s="1"/>
      <c r="AO17" s="1"/>
      <c r="AP17" s="1"/>
      <c r="AQ17" s="1"/>
      <c r="AR17" s="14"/>
      <c r="AS17" s="1"/>
      <c r="AT17" s="1"/>
    </row>
    <row r="18" spans="1:46" x14ac:dyDescent="0.25">
      <c r="A18" s="1"/>
      <c r="B18" s="1"/>
      <c r="C18" s="1"/>
      <c r="D18" s="1"/>
      <c r="E18" s="1"/>
      <c r="F18" s="1"/>
      <c r="H18" s="1"/>
      <c r="I18" s="1"/>
      <c r="J18" s="1"/>
      <c r="K18" s="1"/>
      <c r="L18" s="1"/>
      <c r="M18" s="1"/>
      <c r="N18" s="1"/>
      <c r="O18" s="1"/>
      <c r="P18" s="1"/>
      <c r="Q18" s="1"/>
      <c r="R18" s="1"/>
      <c r="S18" s="1"/>
      <c r="T18" s="1"/>
      <c r="U18" s="1"/>
      <c r="V18" s="1"/>
      <c r="W18" s="13"/>
      <c r="X18" s="13"/>
      <c r="Y18" s="13"/>
      <c r="Z18" s="13"/>
      <c r="AA18" s="13"/>
      <c r="AB18" s="13"/>
      <c r="AC18" s="13"/>
      <c r="AD18" s="13"/>
      <c r="AE18" s="13"/>
      <c r="AF18" s="13"/>
      <c r="AG18" s="13"/>
      <c r="AH18" s="13"/>
      <c r="AI18" s="13"/>
      <c r="AJ18" s="13"/>
      <c r="AK18" s="1"/>
      <c r="AL18" s="1"/>
      <c r="AM18" s="1"/>
      <c r="AN18" s="1"/>
      <c r="AO18" s="1"/>
      <c r="AP18" s="1"/>
      <c r="AQ18" s="1"/>
      <c r="AR18" s="14"/>
      <c r="AS18" s="1"/>
      <c r="AT18" s="1"/>
    </row>
    <row r="19" spans="1:46" x14ac:dyDescent="0.25">
      <c r="A19" s="1"/>
      <c r="B19" s="1"/>
      <c r="C19" s="1"/>
      <c r="D19" s="1"/>
      <c r="E19" s="1"/>
      <c r="F19" s="1"/>
      <c r="H19" s="1"/>
      <c r="I19" s="1"/>
      <c r="J19" s="1"/>
      <c r="K19" s="1"/>
      <c r="L19" s="1"/>
      <c r="M19" s="1"/>
      <c r="N19" s="1"/>
      <c r="O19" s="1"/>
      <c r="P19" s="1"/>
      <c r="Q19" s="1"/>
      <c r="R19" s="1"/>
      <c r="S19" s="1"/>
      <c r="T19" s="1"/>
      <c r="U19" s="1"/>
      <c r="V19" s="1"/>
      <c r="W19" s="13"/>
      <c r="X19" s="13"/>
      <c r="Y19" s="13"/>
      <c r="Z19" s="13"/>
      <c r="AA19" s="13"/>
      <c r="AB19" s="13"/>
      <c r="AC19" s="13"/>
      <c r="AD19" s="13"/>
      <c r="AE19" s="13"/>
      <c r="AF19" s="13"/>
      <c r="AG19" s="13"/>
      <c r="AH19" s="13"/>
      <c r="AI19" s="13"/>
      <c r="AJ19" s="13"/>
      <c r="AK19" s="1"/>
      <c r="AL19" s="1"/>
      <c r="AM19" s="1"/>
      <c r="AN19" s="1"/>
      <c r="AO19" s="1"/>
      <c r="AP19" s="1"/>
      <c r="AQ19" s="1"/>
      <c r="AR19" s="14"/>
      <c r="AS19" s="1"/>
      <c r="AT19" s="1"/>
    </row>
    <row r="20" spans="1:46" x14ac:dyDescent="0.25">
      <c r="A20" s="1"/>
      <c r="B20" s="1"/>
      <c r="C20" s="1"/>
      <c r="D20" s="1"/>
      <c r="E20" s="1"/>
      <c r="F20" s="1"/>
      <c r="H20" s="1"/>
      <c r="I20" s="1"/>
      <c r="J20" s="1"/>
      <c r="K20" s="1"/>
      <c r="L20" s="1"/>
      <c r="M20" s="1"/>
      <c r="N20" s="1"/>
      <c r="O20" s="1"/>
      <c r="P20" s="1"/>
      <c r="Q20" s="1"/>
      <c r="R20" s="1"/>
      <c r="S20" s="1"/>
      <c r="T20" s="1"/>
      <c r="U20" s="1"/>
      <c r="V20" s="1"/>
      <c r="W20" s="13"/>
      <c r="X20" s="13"/>
      <c r="Y20" s="13"/>
      <c r="Z20" s="13"/>
      <c r="AA20" s="13"/>
      <c r="AB20" s="13"/>
      <c r="AC20" s="13"/>
      <c r="AD20" s="13"/>
      <c r="AE20" s="13"/>
      <c r="AF20" s="13"/>
      <c r="AG20" s="13"/>
      <c r="AH20" s="13"/>
      <c r="AI20" s="13"/>
      <c r="AJ20" s="13"/>
      <c r="AK20" s="1"/>
      <c r="AL20" s="1"/>
      <c r="AM20" s="1"/>
      <c r="AN20" s="1"/>
      <c r="AO20" s="1"/>
      <c r="AP20" s="1"/>
      <c r="AQ20" s="1"/>
      <c r="AR20" s="14"/>
      <c r="AS20" s="1"/>
      <c r="AT20" s="1"/>
    </row>
    <row r="21" spans="1:46" x14ac:dyDescent="0.25">
      <c r="A21" s="1"/>
      <c r="B21" s="1"/>
      <c r="C21" s="1"/>
      <c r="D21" s="1"/>
      <c r="E21" s="1"/>
      <c r="F21" s="1"/>
      <c r="H21" s="1"/>
      <c r="I21" s="1"/>
      <c r="J21" s="1"/>
    </row>
    <row r="22" spans="1:46" x14ac:dyDescent="0.25">
      <c r="A22" s="1"/>
      <c r="B22" s="1"/>
      <c r="C22" s="1"/>
      <c r="D22" s="1"/>
      <c r="E22" s="1"/>
      <c r="F22" s="1"/>
      <c r="H22" s="1"/>
      <c r="I22" s="1"/>
      <c r="J22" s="1"/>
    </row>
    <row r="23" spans="1:46" x14ac:dyDescent="0.25">
      <c r="A23" s="1"/>
      <c r="B23" s="1"/>
      <c r="C23" s="1"/>
      <c r="D23" s="1"/>
      <c r="E23" s="1"/>
      <c r="F23" s="1"/>
      <c r="H23" s="1"/>
      <c r="I23" s="1"/>
      <c r="J23" s="1"/>
    </row>
    <row r="24" spans="1:46" x14ac:dyDescent="0.25">
      <c r="A24" s="1"/>
      <c r="B24" s="1"/>
      <c r="C24" s="1"/>
      <c r="D24" s="1"/>
      <c r="E24" s="1"/>
      <c r="F24" s="1"/>
      <c r="H24" s="1"/>
      <c r="I24" s="1"/>
      <c r="J24" s="1"/>
    </row>
  </sheetData>
  <sheetProtection selectLockedCells="1"/>
  <protectedRanges>
    <protectedRange sqref="R9:R10" name="Rango2_2"/>
    <protectedRange sqref="O9" name="Rango2_3"/>
  </protectedRanges>
  <mergeCells count="51">
    <mergeCell ref="A2:D2"/>
    <mergeCell ref="K6:K7"/>
    <mergeCell ref="F3:H3"/>
    <mergeCell ref="A6:A7"/>
    <mergeCell ref="H5:H7"/>
    <mergeCell ref="I6:I7"/>
    <mergeCell ref="J6:J7"/>
    <mergeCell ref="D6:D7"/>
    <mergeCell ref="G6:G7"/>
    <mergeCell ref="F6:F7"/>
    <mergeCell ref="E6:E7"/>
    <mergeCell ref="C6:C7"/>
    <mergeCell ref="B9:B10"/>
    <mergeCell ref="K9:K10"/>
    <mergeCell ref="U9:U10"/>
    <mergeCell ref="AX3:AY3"/>
    <mergeCell ref="AR6:AR7"/>
    <mergeCell ref="AQ6:AQ7"/>
    <mergeCell ref="AS6:AS7"/>
    <mergeCell ref="AP6:AP7"/>
    <mergeCell ref="AU6:AU7"/>
    <mergeCell ref="AV6:AV7"/>
    <mergeCell ref="U3:V3"/>
    <mergeCell ref="A9:A10"/>
    <mergeCell ref="F9:F10"/>
    <mergeCell ref="E9:E10"/>
    <mergeCell ref="J9:J10"/>
    <mergeCell ref="I9:I10"/>
    <mergeCell ref="H9:H10"/>
    <mergeCell ref="G9:G10"/>
    <mergeCell ref="B6:B7"/>
    <mergeCell ref="L6:L7"/>
    <mergeCell ref="L9:L10"/>
    <mergeCell ref="D9:D10"/>
    <mergeCell ref="C9:C10"/>
    <mergeCell ref="V9:V10"/>
    <mergeCell ref="AX6:AX7"/>
    <mergeCell ref="AY6:AY7"/>
    <mergeCell ref="AX9:AX10"/>
    <mergeCell ref="AY9:AY10"/>
    <mergeCell ref="AT6:AT7"/>
    <mergeCell ref="AW9:AW10"/>
    <mergeCell ref="AQ9:AQ10"/>
    <mergeCell ref="AI9:AI10"/>
    <mergeCell ref="AN9:AN10"/>
    <mergeCell ref="AO9:AO10"/>
    <mergeCell ref="AP9:AP10"/>
    <mergeCell ref="AV8:AV10"/>
    <mergeCell ref="AW6:AW7"/>
    <mergeCell ref="AO6:AO7"/>
    <mergeCell ref="AN6:AN7"/>
  </mergeCells>
  <conditionalFormatting sqref="K5:K6">
    <cfRule type="containsText" dxfId="13" priority="2" operator="containsText" text="❌">
      <formula>NOT(ISERROR(SEARCH(("❌"),(K5))))</formula>
    </cfRule>
  </conditionalFormatting>
  <conditionalFormatting sqref="K8:K9">
    <cfRule type="containsText" dxfId="12" priority="1" operator="containsText" text="❌">
      <formula>NOT(ISERROR(SEARCH(("❌"),(K8))))</formula>
    </cfRule>
  </conditionalFormatting>
  <conditionalFormatting sqref="L5:L6 L8:L9">
    <cfRule type="containsText" dxfId="11" priority="15" operator="containsText" text="Bajo">
      <formula>NOT(ISERROR(SEARCH("Bajo",L5)))</formula>
    </cfRule>
    <cfRule type="containsText" dxfId="10" priority="16" operator="containsText" text="Moderado">
      <formula>NOT(ISERROR(SEARCH("Moderado",L5)))</formula>
    </cfRule>
    <cfRule type="containsText" dxfId="9" priority="17" operator="containsText" text="Alto">
      <formula>NOT(ISERROR(SEARCH("Alto",L5)))</formula>
    </cfRule>
    <cfRule type="containsText" dxfId="8" priority="18" operator="containsText" text="Extremo">
      <formula>NOT(ISERROR(SEARCH("Extremo",L5)))</formula>
    </cfRule>
  </conditionalFormatting>
  <conditionalFormatting sqref="AP5:AP6">
    <cfRule type="containsText" dxfId="7" priority="11" operator="containsText" text="Alto">
      <formula>NOT(ISERROR(SEARCH("Alto",AP5)))</formula>
    </cfRule>
    <cfRule type="containsText" dxfId="6" priority="12" operator="containsText" text="Moderado">
      <formula>NOT(ISERROR(SEARCH("Moderado",AP5)))</formula>
    </cfRule>
    <cfRule type="containsText" dxfId="5" priority="13" operator="containsText" text="Bajo">
      <formula>NOT(ISERROR(SEARCH("Bajo",AP5)))</formula>
    </cfRule>
    <cfRule type="containsText" dxfId="4" priority="14" operator="containsText" text="Extremo">
      <formula>NOT(ISERROR(SEARCH("Extremo",AP5)))</formula>
    </cfRule>
  </conditionalFormatting>
  <conditionalFormatting sqref="AP8:AP9">
    <cfRule type="containsText" dxfId="3" priority="4" operator="containsText" text="Alto">
      <formula>NOT(ISERROR(SEARCH("Alto",AP8)))</formula>
    </cfRule>
    <cfRule type="containsText" dxfId="2" priority="5" operator="containsText" text="Moderado">
      <formula>NOT(ISERROR(SEARCH("Moderado",AP8)))</formula>
    </cfRule>
    <cfRule type="containsText" dxfId="1" priority="6" operator="containsText" text="Bajo">
      <formula>NOT(ISERROR(SEARCH("Bajo",AP8)))</formula>
    </cfRule>
    <cfRule type="containsText" dxfId="0" priority="7" operator="containsText" text="Extremo">
      <formula>NOT(ISERROR(SEARCH("Extremo",AP8)))</formula>
    </cfRule>
  </conditionalFormatting>
  <pageMargins left="0.19685039370078741" right="0.19685039370078741" top="1.2204724409448819" bottom="0.19685039370078741" header="0.31496062992125984" footer="0.31496062992125984"/>
  <pageSetup paperSize="119" scale="60" orientation="landscape" r:id="rId1"/>
  <headerFooter>
    <oddHeader>&amp;C&amp;G
MATRIZ DE RIESGOS DEL PROCESO DE ADQUISICIÓN DE BIENES Y SERVICIOS VIGENCIA 2019</oddHeader>
    <oddFooter>&amp;C&amp;"Arial,Normal"&amp;10Página &amp;P de &amp;N</oddFooter>
  </headerFooter>
  <drawing r:id="rId2"/>
  <legacyDrawingHF r:id="rId3"/>
  <extLst>
    <ext xmlns:x14="http://schemas.microsoft.com/office/spreadsheetml/2009/9/main" uri="{CCE6A557-97BC-4b89-ADB6-D9C93CAAB3DF}">
      <x14:dataValidations xmlns:xm="http://schemas.microsoft.com/office/excel/2006/main" disablePrompts="1" count="7">
        <x14:dataValidation type="list" allowBlank="1" showInputMessage="1" showErrorMessage="1" xr:uid="{00000000-0002-0000-0000-000000000000}">
          <x14:formula1>
            <xm:f>Parámetros!$A$40:$A$44</xm:f>
          </x14:formula1>
          <xm:sqref>I8:I9 I5:I6 AN5:AN6 AN8:AN9</xm:sqref>
        </x14:dataValidation>
        <x14:dataValidation type="list" allowBlank="1" showInputMessage="1" showErrorMessage="1" xr:uid="{00000000-0002-0000-0000-000001000000}">
          <x14:formula1>
            <xm:f>Parámetros!$A$47:$A$51</xm:f>
          </x14:formula1>
          <xm:sqref>AO5:AO6 AO8:AO9</xm:sqref>
        </x14:dataValidation>
        <x14:dataValidation type="list" allowBlank="1" showInputMessage="1" showErrorMessage="1" xr:uid="{00000000-0002-0000-0000-000002000000}">
          <x14:formula1>
            <xm:f>Parámetros!$A$99:$A$115</xm:f>
          </x14:formula1>
          <xm:sqref>A9 A5</xm:sqref>
        </x14:dataValidation>
        <x14:dataValidation type="list" allowBlank="1" showInputMessage="1" showErrorMessage="1" xr:uid="{00000000-0002-0000-0000-000003000000}">
          <x14:formula1>
            <xm:f>Parámetros!$A$93:$A$96</xm:f>
          </x14:formula1>
          <xm:sqref>AQ5:AQ6 AQ8:AQ9 AQ11:AQ1048576</xm:sqref>
        </x14:dataValidation>
        <x14:dataValidation type="list" allowBlank="1" showInputMessage="1" showErrorMessage="1" xr:uid="{00000000-0002-0000-0000-000004000000}">
          <x14:formula1>
            <xm:f>Parámetros!$A$84:$A$85</xm:f>
          </x14:formula1>
          <xm:sqref>AJ5:AJ10</xm:sqref>
        </x14:dataValidation>
        <x14:dataValidation type="list" allowBlank="1" showInputMessage="1" showErrorMessage="1" xr:uid="{00000000-0002-0000-0000-000005000000}">
          <x14:formula1>
            <xm:f>Parámetros!$B$84:$B$86</xm:f>
          </x14:formula1>
          <xm:sqref>AK5:AK10</xm:sqref>
        </x14:dataValidation>
        <x14:dataValidation type="list" allowBlank="1" showInputMessage="1" showErrorMessage="1" xr:uid="{00000000-0002-0000-0000-000006000000}">
          <x14:formula1>
            <xm:f>Parámetros!$A$118:$A$120</xm:f>
          </x14:formula1>
          <xm:sqref>AF5:AF10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AF582A-C23F-46B7-8929-F70CDFE0905E}">
  <dimension ref="A1:L20"/>
  <sheetViews>
    <sheetView workbookViewId="0">
      <selection activeCell="H19" sqref="H19"/>
    </sheetView>
  </sheetViews>
  <sheetFormatPr baseColWidth="10" defaultColWidth="11.44140625" defaultRowHeight="14.4" x14ac:dyDescent="0.25"/>
  <cols>
    <col min="1" max="16384" width="11.44140625" style="27"/>
  </cols>
  <sheetData>
    <row r="1" spans="1:12" ht="17.7" x14ac:dyDescent="0.3">
      <c r="A1" s="73" t="s">
        <v>0</v>
      </c>
      <c r="B1" s="73"/>
      <c r="C1" s="73"/>
      <c r="D1" s="73"/>
      <c r="E1" s="73"/>
      <c r="F1" s="73"/>
      <c r="G1" s="73"/>
      <c r="H1" s="73"/>
    </row>
    <row r="2" spans="1:12" x14ac:dyDescent="0.25">
      <c r="A2" s="72" t="s">
        <v>1</v>
      </c>
      <c r="B2" s="72"/>
      <c r="C2" s="72"/>
      <c r="D2" s="72"/>
      <c r="E2" s="72"/>
      <c r="F2" s="72"/>
      <c r="G2" s="72"/>
      <c r="H2" s="28" t="s">
        <v>2</v>
      </c>
    </row>
    <row r="3" spans="1:12" x14ac:dyDescent="0.25">
      <c r="A3" s="72" t="s">
        <v>3</v>
      </c>
      <c r="B3" s="72"/>
      <c r="C3" s="72"/>
      <c r="D3" s="72"/>
      <c r="E3" s="72"/>
      <c r="F3" s="72"/>
      <c r="G3" s="72"/>
      <c r="H3" s="28" t="s">
        <v>4</v>
      </c>
    </row>
    <row r="4" spans="1:12" x14ac:dyDescent="0.25">
      <c r="A4" s="72" t="s">
        <v>5</v>
      </c>
      <c r="B4" s="72"/>
      <c r="C4" s="72"/>
      <c r="D4" s="72"/>
      <c r="E4" s="72"/>
      <c r="F4" s="72"/>
      <c r="G4" s="72"/>
      <c r="H4" s="28" t="s">
        <v>4</v>
      </c>
    </row>
    <row r="5" spans="1:12" x14ac:dyDescent="0.25">
      <c r="A5" s="72" t="s">
        <v>6</v>
      </c>
      <c r="B5" s="72"/>
      <c r="C5" s="72"/>
      <c r="D5" s="72"/>
      <c r="E5" s="72"/>
      <c r="F5" s="72"/>
      <c r="G5" s="72"/>
      <c r="H5" s="28" t="s">
        <v>2</v>
      </c>
    </row>
    <row r="6" spans="1:12" x14ac:dyDescent="0.25">
      <c r="A6" s="72" t="s">
        <v>7</v>
      </c>
      <c r="B6" s="72"/>
      <c r="C6" s="72"/>
      <c r="D6" s="72"/>
      <c r="E6" s="72"/>
      <c r="F6" s="72"/>
      <c r="G6" s="72"/>
      <c r="H6" s="28" t="s">
        <v>4</v>
      </c>
    </row>
    <row r="7" spans="1:12" x14ac:dyDescent="0.25">
      <c r="A7" s="72" t="s">
        <v>8</v>
      </c>
      <c r="B7" s="72"/>
      <c r="C7" s="72"/>
      <c r="D7" s="72"/>
      <c r="E7" s="72"/>
      <c r="F7" s="72"/>
      <c r="G7" s="72"/>
      <c r="H7" s="28" t="s">
        <v>4</v>
      </c>
    </row>
    <row r="8" spans="1:12" x14ac:dyDescent="0.25">
      <c r="A8" s="72" t="s">
        <v>9</v>
      </c>
      <c r="B8" s="72"/>
      <c r="C8" s="72"/>
      <c r="D8" s="72"/>
      <c r="E8" s="72"/>
      <c r="F8" s="72"/>
      <c r="G8" s="72"/>
      <c r="H8" s="28" t="s">
        <v>4</v>
      </c>
    </row>
    <row r="9" spans="1:12" x14ac:dyDescent="0.25">
      <c r="A9" s="72" t="s">
        <v>10</v>
      </c>
      <c r="B9" s="72"/>
      <c r="C9" s="72"/>
      <c r="D9" s="72"/>
      <c r="E9" s="72"/>
      <c r="F9" s="72"/>
      <c r="G9" s="72"/>
      <c r="H9" s="28" t="s">
        <v>2</v>
      </c>
    </row>
    <row r="10" spans="1:12" x14ac:dyDescent="0.25">
      <c r="A10" s="72" t="s">
        <v>11</v>
      </c>
      <c r="B10" s="72"/>
      <c r="C10" s="72"/>
      <c r="D10" s="72"/>
      <c r="E10" s="72"/>
      <c r="F10" s="72"/>
      <c r="G10" s="72"/>
      <c r="H10" s="28" t="s">
        <v>2</v>
      </c>
    </row>
    <row r="11" spans="1:12" x14ac:dyDescent="0.25">
      <c r="A11" s="72" t="s">
        <v>12</v>
      </c>
      <c r="B11" s="72"/>
      <c r="C11" s="72"/>
      <c r="D11" s="72"/>
      <c r="E11" s="72"/>
      <c r="F11" s="72"/>
      <c r="G11" s="72"/>
      <c r="H11" s="28" t="s">
        <v>4</v>
      </c>
    </row>
    <row r="12" spans="1:12" x14ac:dyDescent="0.25">
      <c r="A12" s="72" t="s">
        <v>13</v>
      </c>
      <c r="B12" s="72"/>
      <c r="C12" s="72"/>
      <c r="D12" s="72"/>
      <c r="E12" s="72"/>
      <c r="F12" s="72"/>
      <c r="G12" s="72"/>
      <c r="H12" s="28" t="s">
        <v>4</v>
      </c>
    </row>
    <row r="13" spans="1:12" x14ac:dyDescent="0.25">
      <c r="A13" s="72" t="s">
        <v>14</v>
      </c>
      <c r="B13" s="72"/>
      <c r="C13" s="72"/>
      <c r="D13" s="72"/>
      <c r="E13" s="72"/>
      <c r="F13" s="72"/>
      <c r="G13" s="72"/>
      <c r="H13" s="28" t="s">
        <v>4</v>
      </c>
      <c r="L13" s="27" t="s">
        <v>4</v>
      </c>
    </row>
    <row r="14" spans="1:12" x14ac:dyDescent="0.25">
      <c r="A14" s="72" t="s">
        <v>15</v>
      </c>
      <c r="B14" s="72"/>
      <c r="C14" s="72"/>
      <c r="D14" s="72"/>
      <c r="E14" s="72"/>
      <c r="F14" s="72"/>
      <c r="G14" s="72"/>
      <c r="H14" s="28" t="s">
        <v>4</v>
      </c>
      <c r="L14" s="27" t="s">
        <v>2</v>
      </c>
    </row>
    <row r="15" spans="1:12" x14ac:dyDescent="0.25">
      <c r="A15" s="72" t="s">
        <v>16</v>
      </c>
      <c r="B15" s="72"/>
      <c r="C15" s="72"/>
      <c r="D15" s="72"/>
      <c r="E15" s="72"/>
      <c r="F15" s="72"/>
      <c r="G15" s="72"/>
      <c r="H15" s="28" t="s">
        <v>4</v>
      </c>
    </row>
    <row r="16" spans="1:12" x14ac:dyDescent="0.25">
      <c r="A16" s="72" t="s">
        <v>17</v>
      </c>
      <c r="B16" s="72"/>
      <c r="C16" s="72"/>
      <c r="D16" s="72"/>
      <c r="E16" s="72"/>
      <c r="F16" s="72"/>
      <c r="G16" s="72"/>
      <c r="H16" s="28" t="s">
        <v>2</v>
      </c>
    </row>
    <row r="17" spans="1:8" x14ac:dyDescent="0.25">
      <c r="A17" s="72" t="s">
        <v>18</v>
      </c>
      <c r="B17" s="72"/>
      <c r="C17" s="72"/>
      <c r="D17" s="72"/>
      <c r="E17" s="72"/>
      <c r="F17" s="72"/>
      <c r="G17" s="72"/>
      <c r="H17" s="28" t="s">
        <v>2</v>
      </c>
    </row>
    <row r="18" spans="1:8" x14ac:dyDescent="0.25">
      <c r="A18" s="72" t="s">
        <v>19</v>
      </c>
      <c r="B18" s="72"/>
      <c r="C18" s="72"/>
      <c r="D18" s="72"/>
      <c r="E18" s="72"/>
      <c r="F18" s="72"/>
      <c r="G18" s="72"/>
      <c r="H18" s="28" t="s">
        <v>2</v>
      </c>
    </row>
    <row r="19" spans="1:8" x14ac:dyDescent="0.25">
      <c r="A19" s="72" t="s">
        <v>20</v>
      </c>
      <c r="B19" s="72"/>
      <c r="C19" s="72"/>
      <c r="D19" s="72"/>
      <c r="E19" s="72"/>
      <c r="F19" s="72"/>
      <c r="G19" s="72"/>
      <c r="H19" s="28" t="s">
        <v>4</v>
      </c>
    </row>
    <row r="20" spans="1:8" x14ac:dyDescent="0.25">
      <c r="A20" s="72" t="s">
        <v>21</v>
      </c>
      <c r="B20" s="72"/>
      <c r="C20" s="72"/>
      <c r="D20" s="72"/>
      <c r="E20" s="72"/>
      <c r="F20" s="72"/>
      <c r="G20" s="72"/>
      <c r="H20" s="28" t="s">
        <v>2</v>
      </c>
    </row>
  </sheetData>
  <mergeCells count="20">
    <mergeCell ref="A12:G12"/>
    <mergeCell ref="A1:H1"/>
    <mergeCell ref="A2:G2"/>
    <mergeCell ref="A3:G3"/>
    <mergeCell ref="A4:G4"/>
    <mergeCell ref="A5:G5"/>
    <mergeCell ref="A6:G6"/>
    <mergeCell ref="A7:G7"/>
    <mergeCell ref="A8:G8"/>
    <mergeCell ref="A9:G9"/>
    <mergeCell ref="A10:G10"/>
    <mergeCell ref="A11:G11"/>
    <mergeCell ref="A19:G19"/>
    <mergeCell ref="A20:G20"/>
    <mergeCell ref="A13:G13"/>
    <mergeCell ref="A14:G14"/>
    <mergeCell ref="A15:G15"/>
    <mergeCell ref="A16:G16"/>
    <mergeCell ref="A17:G17"/>
    <mergeCell ref="A18:G18"/>
  </mergeCells>
  <dataValidations count="1">
    <dataValidation type="list" allowBlank="1" showInputMessage="1" showErrorMessage="1" sqref="H2:H20" xr:uid="{BE491365-9DC4-4746-9AE6-638052BA3C4D}">
      <formula1>$L$13:$L$14</formula1>
    </dataValidation>
  </dataValidation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D0E9F6-D913-4D45-9A9F-1A0A786D6690}">
  <dimension ref="A1:L20"/>
  <sheetViews>
    <sheetView workbookViewId="0">
      <selection activeCell="H19" sqref="H19"/>
    </sheetView>
  </sheetViews>
  <sheetFormatPr baseColWidth="10" defaultColWidth="11.44140625" defaultRowHeight="14.4" x14ac:dyDescent="0.25"/>
  <cols>
    <col min="1" max="16384" width="11.44140625" style="27"/>
  </cols>
  <sheetData>
    <row r="1" spans="1:12" ht="17.7" x14ac:dyDescent="0.3">
      <c r="A1" s="73" t="s">
        <v>0</v>
      </c>
      <c r="B1" s="73"/>
      <c r="C1" s="73"/>
      <c r="D1" s="73"/>
      <c r="E1" s="73"/>
      <c r="F1" s="73"/>
      <c r="G1" s="73"/>
      <c r="H1" s="73"/>
    </row>
    <row r="2" spans="1:12" x14ac:dyDescent="0.25">
      <c r="A2" s="72" t="s">
        <v>1</v>
      </c>
      <c r="B2" s="72"/>
      <c r="C2" s="72"/>
      <c r="D2" s="72"/>
      <c r="E2" s="72"/>
      <c r="F2" s="72"/>
      <c r="G2" s="72"/>
      <c r="H2" s="28" t="s">
        <v>2</v>
      </c>
    </row>
    <row r="3" spans="1:12" x14ac:dyDescent="0.25">
      <c r="A3" s="72" t="s">
        <v>3</v>
      </c>
      <c r="B3" s="72"/>
      <c r="C3" s="72"/>
      <c r="D3" s="72"/>
      <c r="E3" s="72"/>
      <c r="F3" s="72"/>
      <c r="G3" s="72"/>
      <c r="H3" s="28" t="s">
        <v>2</v>
      </c>
    </row>
    <row r="4" spans="1:12" x14ac:dyDescent="0.25">
      <c r="A4" s="72" t="s">
        <v>5</v>
      </c>
      <c r="B4" s="72"/>
      <c r="C4" s="72"/>
      <c r="D4" s="72"/>
      <c r="E4" s="72"/>
      <c r="F4" s="72"/>
      <c r="G4" s="72"/>
      <c r="H4" s="28" t="s">
        <v>2</v>
      </c>
    </row>
    <row r="5" spans="1:12" x14ac:dyDescent="0.25">
      <c r="A5" s="72" t="s">
        <v>6</v>
      </c>
      <c r="B5" s="72"/>
      <c r="C5" s="72"/>
      <c r="D5" s="72"/>
      <c r="E5" s="72"/>
      <c r="F5" s="72"/>
      <c r="G5" s="72"/>
      <c r="H5" s="28" t="s">
        <v>2</v>
      </c>
    </row>
    <row r="6" spans="1:12" x14ac:dyDescent="0.25">
      <c r="A6" s="72" t="s">
        <v>7</v>
      </c>
      <c r="B6" s="72"/>
      <c r="C6" s="72"/>
      <c r="D6" s="72"/>
      <c r="E6" s="72"/>
      <c r="F6" s="72"/>
      <c r="G6" s="72"/>
      <c r="H6" s="28" t="s">
        <v>2</v>
      </c>
    </row>
    <row r="7" spans="1:12" x14ac:dyDescent="0.25">
      <c r="A7" s="72" t="s">
        <v>8</v>
      </c>
      <c r="B7" s="72"/>
      <c r="C7" s="72"/>
      <c r="D7" s="72"/>
      <c r="E7" s="72"/>
      <c r="F7" s="72"/>
      <c r="G7" s="72"/>
      <c r="H7" s="28" t="s">
        <v>2</v>
      </c>
    </row>
    <row r="8" spans="1:12" x14ac:dyDescent="0.25">
      <c r="A8" s="72" t="s">
        <v>9</v>
      </c>
      <c r="B8" s="72"/>
      <c r="C8" s="72"/>
      <c r="D8" s="72"/>
      <c r="E8" s="72"/>
      <c r="F8" s="72"/>
      <c r="G8" s="72"/>
      <c r="H8" s="28" t="s">
        <v>4</v>
      </c>
    </row>
    <row r="9" spans="1:12" x14ac:dyDescent="0.25">
      <c r="A9" s="72" t="s">
        <v>10</v>
      </c>
      <c r="B9" s="72"/>
      <c r="C9" s="72"/>
      <c r="D9" s="72"/>
      <c r="E9" s="72"/>
      <c r="F9" s="72"/>
      <c r="G9" s="72"/>
      <c r="H9" s="28" t="s">
        <v>2</v>
      </c>
    </row>
    <row r="10" spans="1:12" x14ac:dyDescent="0.25">
      <c r="A10" s="72" t="s">
        <v>11</v>
      </c>
      <c r="B10" s="72"/>
      <c r="C10" s="72"/>
      <c r="D10" s="72"/>
      <c r="E10" s="72"/>
      <c r="F10" s="72"/>
      <c r="G10" s="72"/>
      <c r="H10" s="28" t="s">
        <v>2</v>
      </c>
    </row>
    <row r="11" spans="1:12" x14ac:dyDescent="0.25">
      <c r="A11" s="72" t="s">
        <v>12</v>
      </c>
      <c r="B11" s="72"/>
      <c r="C11" s="72"/>
      <c r="D11" s="72"/>
      <c r="E11" s="72"/>
      <c r="F11" s="72"/>
      <c r="G11" s="72"/>
      <c r="H11" s="28" t="s">
        <v>4</v>
      </c>
    </row>
    <row r="12" spans="1:12" x14ac:dyDescent="0.25">
      <c r="A12" s="72" t="s">
        <v>13</v>
      </c>
      <c r="B12" s="72"/>
      <c r="C12" s="72"/>
      <c r="D12" s="72"/>
      <c r="E12" s="72"/>
      <c r="F12" s="72"/>
      <c r="G12" s="72"/>
      <c r="H12" s="28" t="s">
        <v>4</v>
      </c>
    </row>
    <row r="13" spans="1:12" x14ac:dyDescent="0.25">
      <c r="A13" s="72" t="s">
        <v>14</v>
      </c>
      <c r="B13" s="72"/>
      <c r="C13" s="72"/>
      <c r="D13" s="72"/>
      <c r="E13" s="72"/>
      <c r="F13" s="72"/>
      <c r="G13" s="72"/>
      <c r="H13" s="28" t="s">
        <v>4</v>
      </c>
      <c r="L13" s="27" t="s">
        <v>4</v>
      </c>
    </row>
    <row r="14" spans="1:12" x14ac:dyDescent="0.25">
      <c r="A14" s="72" t="s">
        <v>15</v>
      </c>
      <c r="B14" s="72"/>
      <c r="C14" s="72"/>
      <c r="D14" s="72"/>
      <c r="E14" s="72"/>
      <c r="F14" s="72"/>
      <c r="G14" s="72"/>
      <c r="H14" s="28" t="s">
        <v>4</v>
      </c>
      <c r="L14" s="27" t="s">
        <v>2</v>
      </c>
    </row>
    <row r="15" spans="1:12" x14ac:dyDescent="0.25">
      <c r="A15" s="72" t="s">
        <v>16</v>
      </c>
      <c r="B15" s="72"/>
      <c r="C15" s="72"/>
      <c r="D15" s="72"/>
      <c r="E15" s="72"/>
      <c r="F15" s="72"/>
      <c r="G15" s="72"/>
      <c r="H15" s="28" t="s">
        <v>4</v>
      </c>
    </row>
    <row r="16" spans="1:12" x14ac:dyDescent="0.25">
      <c r="A16" s="72" t="s">
        <v>17</v>
      </c>
      <c r="B16" s="72"/>
      <c r="C16" s="72"/>
      <c r="D16" s="72"/>
      <c r="E16" s="72"/>
      <c r="F16" s="72"/>
      <c r="G16" s="72"/>
      <c r="H16" s="28" t="s">
        <v>2</v>
      </c>
    </row>
    <row r="17" spans="1:8" x14ac:dyDescent="0.25">
      <c r="A17" s="72" t="s">
        <v>18</v>
      </c>
      <c r="B17" s="72"/>
      <c r="C17" s="72"/>
      <c r="D17" s="72"/>
      <c r="E17" s="72"/>
      <c r="F17" s="72"/>
      <c r="G17" s="72"/>
      <c r="H17" s="28" t="s">
        <v>2</v>
      </c>
    </row>
    <row r="18" spans="1:8" x14ac:dyDescent="0.25">
      <c r="A18" s="72" t="s">
        <v>19</v>
      </c>
      <c r="B18" s="72"/>
      <c r="C18" s="72"/>
      <c r="D18" s="72"/>
      <c r="E18" s="72"/>
      <c r="F18" s="72"/>
      <c r="G18" s="72"/>
      <c r="H18" s="28" t="s">
        <v>2</v>
      </c>
    </row>
    <row r="19" spans="1:8" x14ac:dyDescent="0.25">
      <c r="A19" s="72" t="s">
        <v>20</v>
      </c>
      <c r="B19" s="72"/>
      <c r="C19" s="72"/>
      <c r="D19" s="72"/>
      <c r="E19" s="72"/>
      <c r="F19" s="72"/>
      <c r="G19" s="72"/>
      <c r="H19" s="28" t="s">
        <v>4</v>
      </c>
    </row>
    <row r="20" spans="1:8" x14ac:dyDescent="0.25">
      <c r="A20" s="72" t="s">
        <v>21</v>
      </c>
      <c r="B20" s="72"/>
      <c r="C20" s="72"/>
      <c r="D20" s="72"/>
      <c r="E20" s="72"/>
      <c r="F20" s="72"/>
      <c r="G20" s="72"/>
      <c r="H20" s="28" t="s">
        <v>2</v>
      </c>
    </row>
  </sheetData>
  <mergeCells count="20">
    <mergeCell ref="A12:G12"/>
    <mergeCell ref="A1:H1"/>
    <mergeCell ref="A2:G2"/>
    <mergeCell ref="A3:G3"/>
    <mergeCell ref="A4:G4"/>
    <mergeCell ref="A5:G5"/>
    <mergeCell ref="A6:G6"/>
    <mergeCell ref="A7:G7"/>
    <mergeCell ref="A8:G8"/>
    <mergeCell ref="A9:G9"/>
    <mergeCell ref="A10:G10"/>
    <mergeCell ref="A11:G11"/>
    <mergeCell ref="A19:G19"/>
    <mergeCell ref="A20:G20"/>
    <mergeCell ref="A13:G13"/>
    <mergeCell ref="A14:G14"/>
    <mergeCell ref="A15:G15"/>
    <mergeCell ref="A16:G16"/>
    <mergeCell ref="A17:G17"/>
    <mergeCell ref="A18:G18"/>
  </mergeCells>
  <dataValidations count="1">
    <dataValidation type="list" allowBlank="1" showInputMessage="1" showErrorMessage="1" sqref="H2:H20" xr:uid="{9FB3EA6F-C722-4ADC-9C57-6AE1CDAA2333}">
      <formula1>$L$13:$L$14</formula1>
    </dataValidation>
  </dataValidation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2709BB-EABA-4C33-8DEB-2D25E40D446B}">
  <dimension ref="A1:L20"/>
  <sheetViews>
    <sheetView workbookViewId="0">
      <selection activeCell="H20" sqref="H20"/>
    </sheetView>
  </sheetViews>
  <sheetFormatPr baseColWidth="10" defaultColWidth="11.44140625" defaultRowHeight="14.4" x14ac:dyDescent="0.25"/>
  <cols>
    <col min="1" max="16384" width="11.44140625" style="27"/>
  </cols>
  <sheetData>
    <row r="1" spans="1:12" ht="17.7" x14ac:dyDescent="0.3">
      <c r="A1" s="73" t="s">
        <v>0</v>
      </c>
      <c r="B1" s="73"/>
      <c r="C1" s="73"/>
      <c r="D1" s="73"/>
      <c r="E1" s="73"/>
      <c r="F1" s="73"/>
      <c r="G1" s="73"/>
      <c r="H1" s="73"/>
    </row>
    <row r="2" spans="1:12" x14ac:dyDescent="0.25">
      <c r="A2" s="72" t="s">
        <v>1</v>
      </c>
      <c r="B2" s="72"/>
      <c r="C2" s="72"/>
      <c r="D2" s="72"/>
      <c r="E2" s="72"/>
      <c r="F2" s="72"/>
      <c r="G2" s="72"/>
      <c r="H2" s="28" t="s">
        <v>2</v>
      </c>
    </row>
    <row r="3" spans="1:12" x14ac:dyDescent="0.25">
      <c r="A3" s="72" t="s">
        <v>3</v>
      </c>
      <c r="B3" s="72"/>
      <c r="C3" s="72"/>
      <c r="D3" s="72"/>
      <c r="E3" s="72"/>
      <c r="F3" s="72"/>
      <c r="G3" s="72"/>
      <c r="H3" s="28" t="s">
        <v>2</v>
      </c>
    </row>
    <row r="4" spans="1:12" x14ac:dyDescent="0.25">
      <c r="A4" s="72" t="s">
        <v>5</v>
      </c>
      <c r="B4" s="72"/>
      <c r="C4" s="72"/>
      <c r="D4" s="72"/>
      <c r="E4" s="72"/>
      <c r="F4" s="72"/>
      <c r="G4" s="72"/>
      <c r="H4" s="28" t="s">
        <v>2</v>
      </c>
    </row>
    <row r="5" spans="1:12" x14ac:dyDescent="0.25">
      <c r="A5" s="72" t="s">
        <v>6</v>
      </c>
      <c r="B5" s="72"/>
      <c r="C5" s="72"/>
      <c r="D5" s="72"/>
      <c r="E5" s="72"/>
      <c r="F5" s="72"/>
      <c r="G5" s="72"/>
      <c r="H5" s="28" t="s">
        <v>2</v>
      </c>
    </row>
    <row r="6" spans="1:12" x14ac:dyDescent="0.25">
      <c r="A6" s="72" t="s">
        <v>7</v>
      </c>
      <c r="B6" s="72"/>
      <c r="C6" s="72"/>
      <c r="D6" s="72"/>
      <c r="E6" s="72"/>
      <c r="F6" s="72"/>
      <c r="G6" s="72"/>
      <c r="H6" s="28" t="s">
        <v>4</v>
      </c>
    </row>
    <row r="7" spans="1:12" x14ac:dyDescent="0.25">
      <c r="A7" s="72" t="s">
        <v>8</v>
      </c>
      <c r="B7" s="72"/>
      <c r="C7" s="72"/>
      <c r="D7" s="72"/>
      <c r="E7" s="72"/>
      <c r="F7" s="72"/>
      <c r="G7" s="72"/>
      <c r="H7" s="28" t="s">
        <v>2</v>
      </c>
    </row>
    <row r="8" spans="1:12" x14ac:dyDescent="0.25">
      <c r="A8" s="72" t="s">
        <v>9</v>
      </c>
      <c r="B8" s="72"/>
      <c r="C8" s="72"/>
      <c r="D8" s="72"/>
      <c r="E8" s="72"/>
      <c r="F8" s="72"/>
      <c r="G8" s="72"/>
      <c r="H8" s="28" t="s">
        <v>2</v>
      </c>
    </row>
    <row r="9" spans="1:12" x14ac:dyDescent="0.25">
      <c r="A9" s="72" t="s">
        <v>10</v>
      </c>
      <c r="B9" s="72"/>
      <c r="C9" s="72"/>
      <c r="D9" s="72"/>
      <c r="E9" s="72"/>
      <c r="F9" s="72"/>
      <c r="G9" s="72"/>
      <c r="H9" s="28" t="s">
        <v>2</v>
      </c>
    </row>
    <row r="10" spans="1:12" x14ac:dyDescent="0.25">
      <c r="A10" s="72" t="s">
        <v>11</v>
      </c>
      <c r="B10" s="72"/>
      <c r="C10" s="72"/>
      <c r="D10" s="72"/>
      <c r="E10" s="72"/>
      <c r="F10" s="72"/>
      <c r="G10" s="72"/>
      <c r="H10" s="28" t="s">
        <v>2</v>
      </c>
    </row>
    <row r="11" spans="1:12" x14ac:dyDescent="0.25">
      <c r="A11" s="72" t="s">
        <v>12</v>
      </c>
      <c r="B11" s="72"/>
      <c r="C11" s="72"/>
      <c r="D11" s="72"/>
      <c r="E11" s="72"/>
      <c r="F11" s="72"/>
      <c r="G11" s="72"/>
      <c r="H11" s="28" t="s">
        <v>4</v>
      </c>
    </row>
    <row r="12" spans="1:12" x14ac:dyDescent="0.25">
      <c r="A12" s="72" t="s">
        <v>13</v>
      </c>
      <c r="B12" s="72"/>
      <c r="C12" s="72"/>
      <c r="D12" s="72"/>
      <c r="E12" s="72"/>
      <c r="F12" s="72"/>
      <c r="G12" s="72"/>
      <c r="H12" s="28" t="s">
        <v>4</v>
      </c>
    </row>
    <row r="13" spans="1:12" x14ac:dyDescent="0.25">
      <c r="A13" s="72" t="s">
        <v>14</v>
      </c>
      <c r="B13" s="72"/>
      <c r="C13" s="72"/>
      <c r="D13" s="72"/>
      <c r="E13" s="72"/>
      <c r="F13" s="72"/>
      <c r="G13" s="72"/>
      <c r="H13" s="28" t="s">
        <v>4</v>
      </c>
      <c r="L13" s="27" t="s">
        <v>4</v>
      </c>
    </row>
    <row r="14" spans="1:12" x14ac:dyDescent="0.25">
      <c r="A14" s="72" t="s">
        <v>15</v>
      </c>
      <c r="B14" s="72"/>
      <c r="C14" s="72"/>
      <c r="D14" s="72"/>
      <c r="E14" s="72"/>
      <c r="F14" s="72"/>
      <c r="G14" s="72"/>
      <c r="H14" s="28" t="s">
        <v>4</v>
      </c>
      <c r="L14" s="27" t="s">
        <v>2</v>
      </c>
    </row>
    <row r="15" spans="1:12" x14ac:dyDescent="0.25">
      <c r="A15" s="72" t="s">
        <v>16</v>
      </c>
      <c r="B15" s="72"/>
      <c r="C15" s="72"/>
      <c r="D15" s="72"/>
      <c r="E15" s="72"/>
      <c r="F15" s="72"/>
      <c r="G15" s="72"/>
      <c r="H15" s="28" t="s">
        <v>4</v>
      </c>
    </row>
    <row r="16" spans="1:12" x14ac:dyDescent="0.25">
      <c r="A16" s="72" t="s">
        <v>17</v>
      </c>
      <c r="B16" s="72"/>
      <c r="C16" s="72"/>
      <c r="D16" s="72"/>
      <c r="E16" s="72"/>
      <c r="F16" s="72"/>
      <c r="G16" s="72"/>
      <c r="H16" s="28" t="s">
        <v>2</v>
      </c>
    </row>
    <row r="17" spans="1:8" x14ac:dyDescent="0.25">
      <c r="A17" s="72" t="s">
        <v>18</v>
      </c>
      <c r="B17" s="72"/>
      <c r="C17" s="72"/>
      <c r="D17" s="72"/>
      <c r="E17" s="72"/>
      <c r="F17" s="72"/>
      <c r="G17" s="72"/>
      <c r="H17" s="28" t="s">
        <v>2</v>
      </c>
    </row>
    <row r="18" spans="1:8" x14ac:dyDescent="0.25">
      <c r="A18" s="72" t="s">
        <v>19</v>
      </c>
      <c r="B18" s="72"/>
      <c r="C18" s="72"/>
      <c r="D18" s="72"/>
      <c r="E18" s="72"/>
      <c r="F18" s="72"/>
      <c r="G18" s="72"/>
      <c r="H18" s="28" t="s">
        <v>2</v>
      </c>
    </row>
    <row r="19" spans="1:8" x14ac:dyDescent="0.25">
      <c r="A19" s="72" t="s">
        <v>20</v>
      </c>
      <c r="B19" s="72"/>
      <c r="C19" s="72"/>
      <c r="D19" s="72"/>
      <c r="E19" s="72"/>
      <c r="F19" s="72"/>
      <c r="G19" s="72"/>
      <c r="H19" s="28" t="s">
        <v>4</v>
      </c>
    </row>
    <row r="20" spans="1:8" x14ac:dyDescent="0.25">
      <c r="A20" s="72" t="s">
        <v>21</v>
      </c>
      <c r="B20" s="72"/>
      <c r="C20" s="72"/>
      <c r="D20" s="72"/>
      <c r="E20" s="72"/>
      <c r="F20" s="72"/>
      <c r="G20" s="72"/>
      <c r="H20" s="28" t="s">
        <v>2</v>
      </c>
    </row>
  </sheetData>
  <mergeCells count="20">
    <mergeCell ref="A12:G12"/>
    <mergeCell ref="A1:H1"/>
    <mergeCell ref="A2:G2"/>
    <mergeCell ref="A3:G3"/>
    <mergeCell ref="A4:G4"/>
    <mergeCell ref="A5:G5"/>
    <mergeCell ref="A6:G6"/>
    <mergeCell ref="A7:G7"/>
    <mergeCell ref="A8:G8"/>
    <mergeCell ref="A9:G9"/>
    <mergeCell ref="A10:G10"/>
    <mergeCell ref="A11:G11"/>
    <mergeCell ref="A19:G19"/>
    <mergeCell ref="A20:G20"/>
    <mergeCell ref="A13:G13"/>
    <mergeCell ref="A14:G14"/>
    <mergeCell ref="A15:G15"/>
    <mergeCell ref="A16:G16"/>
    <mergeCell ref="A17:G17"/>
    <mergeCell ref="A18:G18"/>
  </mergeCells>
  <dataValidations count="1">
    <dataValidation type="list" allowBlank="1" showInputMessage="1" showErrorMessage="1" sqref="H2:H20" xr:uid="{BA6766F7-B0EA-4370-B1DB-84BAB1F62289}">
      <formula1>$L$13:$L$14</formula1>
    </dataValidation>
  </dataValidation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9CF97E-22C2-48B8-9184-50BB8FA91E71}">
  <dimension ref="A1:L20"/>
  <sheetViews>
    <sheetView workbookViewId="0">
      <selection activeCell="H20" sqref="H20"/>
    </sheetView>
  </sheetViews>
  <sheetFormatPr baseColWidth="10" defaultColWidth="11.44140625" defaultRowHeight="14.4" x14ac:dyDescent="0.25"/>
  <cols>
    <col min="1" max="16384" width="11.44140625" style="27"/>
  </cols>
  <sheetData>
    <row r="1" spans="1:12" ht="17.7" x14ac:dyDescent="0.3">
      <c r="A1" s="73" t="s">
        <v>0</v>
      </c>
      <c r="B1" s="73"/>
      <c r="C1" s="73"/>
      <c r="D1" s="73"/>
      <c r="E1" s="73"/>
      <c r="F1" s="73"/>
      <c r="G1" s="73"/>
      <c r="H1" s="73"/>
    </row>
    <row r="2" spans="1:12" x14ac:dyDescent="0.25">
      <c r="A2" s="72" t="s">
        <v>1</v>
      </c>
      <c r="B2" s="72"/>
      <c r="C2" s="72"/>
      <c r="D2" s="72"/>
      <c r="E2" s="72"/>
      <c r="F2" s="72"/>
      <c r="G2" s="72"/>
      <c r="H2" s="28" t="s">
        <v>2</v>
      </c>
    </row>
    <row r="3" spans="1:12" x14ac:dyDescent="0.25">
      <c r="A3" s="72" t="s">
        <v>3</v>
      </c>
      <c r="B3" s="72"/>
      <c r="C3" s="72"/>
      <c r="D3" s="72"/>
      <c r="E3" s="72"/>
      <c r="F3" s="72"/>
      <c r="G3" s="72"/>
      <c r="H3" s="28" t="s">
        <v>2</v>
      </c>
    </row>
    <row r="4" spans="1:12" x14ac:dyDescent="0.25">
      <c r="A4" s="72" t="s">
        <v>5</v>
      </c>
      <c r="B4" s="72"/>
      <c r="C4" s="72"/>
      <c r="D4" s="72"/>
      <c r="E4" s="72"/>
      <c r="F4" s="72"/>
      <c r="G4" s="72"/>
      <c r="H4" s="28" t="s">
        <v>2</v>
      </c>
    </row>
    <row r="5" spans="1:12" x14ac:dyDescent="0.25">
      <c r="A5" s="72" t="s">
        <v>6</v>
      </c>
      <c r="B5" s="72"/>
      <c r="C5" s="72"/>
      <c r="D5" s="72"/>
      <c r="E5" s="72"/>
      <c r="F5" s="72"/>
      <c r="G5" s="72"/>
      <c r="H5" s="28" t="s">
        <v>2</v>
      </c>
    </row>
    <row r="6" spans="1:12" x14ac:dyDescent="0.25">
      <c r="A6" s="72" t="s">
        <v>7</v>
      </c>
      <c r="B6" s="72"/>
      <c r="C6" s="72"/>
      <c r="D6" s="72"/>
      <c r="E6" s="72"/>
      <c r="F6" s="72"/>
      <c r="G6" s="72"/>
      <c r="H6" s="28" t="s">
        <v>4</v>
      </c>
    </row>
    <row r="7" spans="1:12" x14ac:dyDescent="0.25">
      <c r="A7" s="72" t="s">
        <v>8</v>
      </c>
      <c r="B7" s="72"/>
      <c r="C7" s="72"/>
      <c r="D7" s="72"/>
      <c r="E7" s="72"/>
      <c r="F7" s="72"/>
      <c r="G7" s="72"/>
      <c r="H7" s="28" t="s">
        <v>2</v>
      </c>
    </row>
    <row r="8" spans="1:12" x14ac:dyDescent="0.25">
      <c r="A8" s="72" t="s">
        <v>9</v>
      </c>
      <c r="B8" s="72"/>
      <c r="C8" s="72"/>
      <c r="D8" s="72"/>
      <c r="E8" s="72"/>
      <c r="F8" s="72"/>
      <c r="G8" s="72"/>
      <c r="H8" s="28" t="s">
        <v>2</v>
      </c>
    </row>
    <row r="9" spans="1:12" x14ac:dyDescent="0.25">
      <c r="A9" s="72" t="s">
        <v>10</v>
      </c>
      <c r="B9" s="72"/>
      <c r="C9" s="72"/>
      <c r="D9" s="72"/>
      <c r="E9" s="72"/>
      <c r="F9" s="72"/>
      <c r="G9" s="72"/>
      <c r="H9" s="28" t="s">
        <v>2</v>
      </c>
    </row>
    <row r="10" spans="1:12" x14ac:dyDescent="0.25">
      <c r="A10" s="72" t="s">
        <v>11</v>
      </c>
      <c r="B10" s="72"/>
      <c r="C10" s="72"/>
      <c r="D10" s="72"/>
      <c r="E10" s="72"/>
      <c r="F10" s="72"/>
      <c r="G10" s="72"/>
      <c r="H10" s="28" t="s">
        <v>2</v>
      </c>
    </row>
    <row r="11" spans="1:12" x14ac:dyDescent="0.25">
      <c r="A11" s="72" t="s">
        <v>12</v>
      </c>
      <c r="B11" s="72"/>
      <c r="C11" s="72"/>
      <c r="D11" s="72"/>
      <c r="E11" s="72"/>
      <c r="F11" s="72"/>
      <c r="G11" s="72"/>
      <c r="H11" s="28" t="s">
        <v>4</v>
      </c>
    </row>
    <row r="12" spans="1:12" x14ac:dyDescent="0.25">
      <c r="A12" s="72" t="s">
        <v>13</v>
      </c>
      <c r="B12" s="72"/>
      <c r="C12" s="72"/>
      <c r="D12" s="72"/>
      <c r="E12" s="72"/>
      <c r="F12" s="72"/>
      <c r="G12" s="72"/>
      <c r="H12" s="28" t="s">
        <v>4</v>
      </c>
    </row>
    <row r="13" spans="1:12" x14ac:dyDescent="0.25">
      <c r="A13" s="72" t="s">
        <v>14</v>
      </c>
      <c r="B13" s="72"/>
      <c r="C13" s="72"/>
      <c r="D13" s="72"/>
      <c r="E13" s="72"/>
      <c r="F13" s="72"/>
      <c r="G13" s="72"/>
      <c r="H13" s="28" t="s">
        <v>4</v>
      </c>
      <c r="L13" s="27" t="s">
        <v>4</v>
      </c>
    </row>
    <row r="14" spans="1:12" x14ac:dyDescent="0.25">
      <c r="A14" s="72" t="s">
        <v>15</v>
      </c>
      <c r="B14" s="72"/>
      <c r="C14" s="72"/>
      <c r="D14" s="72"/>
      <c r="E14" s="72"/>
      <c r="F14" s="72"/>
      <c r="G14" s="72"/>
      <c r="H14" s="28" t="s">
        <v>4</v>
      </c>
      <c r="L14" s="27" t="s">
        <v>2</v>
      </c>
    </row>
    <row r="15" spans="1:12" x14ac:dyDescent="0.25">
      <c r="A15" s="72" t="s">
        <v>16</v>
      </c>
      <c r="B15" s="72"/>
      <c r="C15" s="72"/>
      <c r="D15" s="72"/>
      <c r="E15" s="72"/>
      <c r="F15" s="72"/>
      <c r="G15" s="72"/>
      <c r="H15" s="28" t="s">
        <v>4</v>
      </c>
    </row>
    <row r="16" spans="1:12" x14ac:dyDescent="0.25">
      <c r="A16" s="72" t="s">
        <v>17</v>
      </c>
      <c r="B16" s="72"/>
      <c r="C16" s="72"/>
      <c r="D16" s="72"/>
      <c r="E16" s="72"/>
      <c r="F16" s="72"/>
      <c r="G16" s="72"/>
      <c r="H16" s="28" t="s">
        <v>2</v>
      </c>
    </row>
    <row r="17" spans="1:8" x14ac:dyDescent="0.25">
      <c r="A17" s="72" t="s">
        <v>18</v>
      </c>
      <c r="B17" s="72"/>
      <c r="C17" s="72"/>
      <c r="D17" s="72"/>
      <c r="E17" s="72"/>
      <c r="F17" s="72"/>
      <c r="G17" s="72"/>
      <c r="H17" s="28" t="s">
        <v>2</v>
      </c>
    </row>
    <row r="18" spans="1:8" x14ac:dyDescent="0.25">
      <c r="A18" s="72" t="s">
        <v>19</v>
      </c>
      <c r="B18" s="72"/>
      <c r="C18" s="72"/>
      <c r="D18" s="72"/>
      <c r="E18" s="72"/>
      <c r="F18" s="72"/>
      <c r="G18" s="72"/>
      <c r="H18" s="28" t="s">
        <v>2</v>
      </c>
    </row>
    <row r="19" spans="1:8" x14ac:dyDescent="0.25">
      <c r="A19" s="72" t="s">
        <v>20</v>
      </c>
      <c r="B19" s="72"/>
      <c r="C19" s="72"/>
      <c r="D19" s="72"/>
      <c r="E19" s="72"/>
      <c r="F19" s="72"/>
      <c r="G19" s="72"/>
      <c r="H19" s="28" t="s">
        <v>4</v>
      </c>
    </row>
    <row r="20" spans="1:8" x14ac:dyDescent="0.25">
      <c r="A20" s="72" t="s">
        <v>21</v>
      </c>
      <c r="B20" s="72"/>
      <c r="C20" s="72"/>
      <c r="D20" s="72"/>
      <c r="E20" s="72"/>
      <c r="F20" s="72"/>
      <c r="G20" s="72"/>
      <c r="H20" s="28" t="s">
        <v>2</v>
      </c>
    </row>
  </sheetData>
  <mergeCells count="20">
    <mergeCell ref="A12:G12"/>
    <mergeCell ref="A1:H1"/>
    <mergeCell ref="A2:G2"/>
    <mergeCell ref="A3:G3"/>
    <mergeCell ref="A4:G4"/>
    <mergeCell ref="A5:G5"/>
    <mergeCell ref="A6:G6"/>
    <mergeCell ref="A7:G7"/>
    <mergeCell ref="A8:G8"/>
    <mergeCell ref="A9:G9"/>
    <mergeCell ref="A10:G10"/>
    <mergeCell ref="A11:G11"/>
    <mergeCell ref="A19:G19"/>
    <mergeCell ref="A20:G20"/>
    <mergeCell ref="A13:G13"/>
    <mergeCell ref="A14:G14"/>
    <mergeCell ref="A15:G15"/>
    <mergeCell ref="A16:G16"/>
    <mergeCell ref="A17:G17"/>
    <mergeCell ref="A18:G18"/>
  </mergeCells>
  <dataValidations count="1">
    <dataValidation type="list" allowBlank="1" showInputMessage="1" showErrorMessage="1" sqref="H2:H20" xr:uid="{6CCD41EF-712A-4D8D-B3E3-768EB5432903}">
      <formula1>$L$13:$L$14</formula1>
    </dataValidation>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120"/>
  <sheetViews>
    <sheetView topLeftCell="A10" workbookViewId="0">
      <selection activeCell="B15" sqref="B15"/>
    </sheetView>
  </sheetViews>
  <sheetFormatPr baseColWidth="10" defaultColWidth="11.44140625" defaultRowHeight="15.05" x14ac:dyDescent="0.3"/>
  <cols>
    <col min="1" max="1" width="36.6640625" bestFit="1" customWidth="1"/>
    <col min="2" max="2" width="14.6640625" bestFit="1" customWidth="1"/>
  </cols>
  <sheetData>
    <row r="1" spans="1:2" x14ac:dyDescent="0.3">
      <c r="A1" s="7" t="s">
        <v>127</v>
      </c>
    </row>
    <row r="2" spans="1:2" x14ac:dyDescent="0.3">
      <c r="A2" t="s">
        <v>128</v>
      </c>
      <c r="B2" t="s">
        <v>79</v>
      </c>
    </row>
    <row r="3" spans="1:2" x14ac:dyDescent="0.3">
      <c r="A3" t="s">
        <v>129</v>
      </c>
      <c r="B3" t="s">
        <v>130</v>
      </c>
    </row>
    <row r="4" spans="1:2" x14ac:dyDescent="0.3">
      <c r="A4" t="s">
        <v>131</v>
      </c>
      <c r="B4" t="s">
        <v>132</v>
      </c>
    </row>
    <row r="5" spans="1:2" x14ac:dyDescent="0.3">
      <c r="A5" s="6" t="s">
        <v>133</v>
      </c>
      <c r="B5" t="s">
        <v>130</v>
      </c>
    </row>
    <row r="6" spans="1:2" x14ac:dyDescent="0.3">
      <c r="A6" t="s">
        <v>134</v>
      </c>
      <c r="B6" t="s">
        <v>130</v>
      </c>
    </row>
    <row r="7" spans="1:2" x14ac:dyDescent="0.3">
      <c r="A7" s="6" t="s">
        <v>135</v>
      </c>
      <c r="B7" t="s">
        <v>132</v>
      </c>
    </row>
    <row r="8" spans="1:2" x14ac:dyDescent="0.3">
      <c r="A8" t="s">
        <v>136</v>
      </c>
      <c r="B8" t="s">
        <v>132</v>
      </c>
    </row>
    <row r="9" spans="1:2" x14ac:dyDescent="0.3">
      <c r="A9" s="6" t="s">
        <v>137</v>
      </c>
      <c r="B9" t="s">
        <v>132</v>
      </c>
    </row>
    <row r="10" spans="1:2" x14ac:dyDescent="0.3">
      <c r="A10" t="s">
        <v>138</v>
      </c>
      <c r="B10" t="s">
        <v>132</v>
      </c>
    </row>
    <row r="12" spans="1:2" x14ac:dyDescent="0.3">
      <c r="A12" s="7" t="s">
        <v>51</v>
      </c>
    </row>
    <row r="13" spans="1:2" x14ac:dyDescent="0.3">
      <c r="A13" t="s">
        <v>139</v>
      </c>
      <c r="B13">
        <v>2</v>
      </c>
    </row>
    <row r="14" spans="1:2" x14ac:dyDescent="0.3">
      <c r="A14" t="s">
        <v>140</v>
      </c>
      <c r="B14">
        <v>2</v>
      </c>
    </row>
    <row r="15" spans="1:2" x14ac:dyDescent="0.3">
      <c r="A15" t="s">
        <v>141</v>
      </c>
      <c r="B15">
        <v>2</v>
      </c>
    </row>
    <row r="16" spans="1:2" x14ac:dyDescent="0.3">
      <c r="A16" t="s">
        <v>142</v>
      </c>
      <c r="B16">
        <v>0</v>
      </c>
    </row>
    <row r="17" spans="1:2" x14ac:dyDescent="0.3">
      <c r="A17" t="s">
        <v>143</v>
      </c>
      <c r="B17">
        <v>1</v>
      </c>
    </row>
    <row r="18" spans="1:2" x14ac:dyDescent="0.3">
      <c r="A18" t="s">
        <v>144</v>
      </c>
      <c r="B18">
        <v>1</v>
      </c>
    </row>
    <row r="19" spans="1:2" x14ac:dyDescent="0.3">
      <c r="A19" t="s">
        <v>145</v>
      </c>
      <c r="B19">
        <v>1</v>
      </c>
    </row>
    <row r="20" spans="1:2" x14ac:dyDescent="0.3">
      <c r="A20" t="s">
        <v>146</v>
      </c>
      <c r="B20">
        <v>0</v>
      </c>
    </row>
    <row r="21" spans="1:2" x14ac:dyDescent="0.3">
      <c r="A21" t="s">
        <v>147</v>
      </c>
      <c r="B21">
        <v>0</v>
      </c>
    </row>
    <row r="22" spans="1:2" x14ac:dyDescent="0.3">
      <c r="A22" t="s">
        <v>148</v>
      </c>
      <c r="B22">
        <v>0</v>
      </c>
    </row>
    <row r="23" spans="1:2" x14ac:dyDescent="0.3">
      <c r="A23" t="s">
        <v>149</v>
      </c>
      <c r="B23">
        <v>0</v>
      </c>
    </row>
    <row r="24" spans="1:2" x14ac:dyDescent="0.3">
      <c r="A24" t="s">
        <v>150</v>
      </c>
      <c r="B24">
        <v>0</v>
      </c>
    </row>
    <row r="26" spans="1:2" x14ac:dyDescent="0.3">
      <c r="A26" s="7" t="s">
        <v>52</v>
      </c>
    </row>
    <row r="27" spans="1:2" x14ac:dyDescent="0.3">
      <c r="A27" t="s">
        <v>139</v>
      </c>
      <c r="B27">
        <v>2</v>
      </c>
    </row>
    <row r="28" spans="1:2" x14ac:dyDescent="0.3">
      <c r="A28" t="s">
        <v>140</v>
      </c>
      <c r="B28">
        <v>1</v>
      </c>
    </row>
    <row r="29" spans="1:2" x14ac:dyDescent="0.3">
      <c r="A29" t="s">
        <v>141</v>
      </c>
      <c r="B29">
        <v>0</v>
      </c>
    </row>
    <row r="30" spans="1:2" x14ac:dyDescent="0.3">
      <c r="A30" t="s">
        <v>142</v>
      </c>
      <c r="B30">
        <v>2</v>
      </c>
    </row>
    <row r="31" spans="1:2" x14ac:dyDescent="0.3">
      <c r="A31" t="s">
        <v>143</v>
      </c>
      <c r="B31">
        <v>1</v>
      </c>
    </row>
    <row r="32" spans="1:2" x14ac:dyDescent="0.3">
      <c r="A32" t="s">
        <v>144</v>
      </c>
      <c r="B32">
        <v>0</v>
      </c>
    </row>
    <row r="33" spans="1:2" x14ac:dyDescent="0.3">
      <c r="A33" t="s">
        <v>145</v>
      </c>
      <c r="B33">
        <v>0</v>
      </c>
    </row>
    <row r="34" spans="1:2" x14ac:dyDescent="0.3">
      <c r="A34" t="s">
        <v>146</v>
      </c>
      <c r="B34">
        <v>1</v>
      </c>
    </row>
    <row r="35" spans="1:2" x14ac:dyDescent="0.3">
      <c r="A35" t="s">
        <v>147</v>
      </c>
      <c r="B35">
        <v>0</v>
      </c>
    </row>
    <row r="36" spans="1:2" x14ac:dyDescent="0.3">
      <c r="A36" t="s">
        <v>148</v>
      </c>
      <c r="B36">
        <v>0</v>
      </c>
    </row>
    <row r="37" spans="1:2" x14ac:dyDescent="0.3">
      <c r="A37" t="s">
        <v>149</v>
      </c>
      <c r="B37">
        <v>0</v>
      </c>
    </row>
    <row r="38" spans="1:2" x14ac:dyDescent="0.3">
      <c r="A38" t="s">
        <v>150</v>
      </c>
      <c r="B38">
        <v>0</v>
      </c>
    </row>
    <row r="40" spans="1:2" x14ac:dyDescent="0.3">
      <c r="A40" t="s">
        <v>113</v>
      </c>
    </row>
    <row r="41" spans="1:2" x14ac:dyDescent="0.3">
      <c r="A41" t="s">
        <v>90</v>
      </c>
    </row>
    <row r="42" spans="1:2" x14ac:dyDescent="0.3">
      <c r="A42" t="s">
        <v>70</v>
      </c>
    </row>
    <row r="43" spans="1:2" x14ac:dyDescent="0.3">
      <c r="A43" t="s">
        <v>82</v>
      </c>
    </row>
    <row r="44" spans="1:2" x14ac:dyDescent="0.3">
      <c r="A44" t="s">
        <v>151</v>
      </c>
    </row>
    <row r="47" spans="1:2" x14ac:dyDescent="0.3">
      <c r="A47" t="s">
        <v>152</v>
      </c>
    </row>
    <row r="48" spans="1:2" x14ac:dyDescent="0.3">
      <c r="A48" t="s">
        <v>83</v>
      </c>
    </row>
    <row r="49" spans="1:2" x14ac:dyDescent="0.3">
      <c r="A49" t="s">
        <v>153</v>
      </c>
    </row>
    <row r="50" spans="1:2" x14ac:dyDescent="0.3">
      <c r="A50" t="s">
        <v>154</v>
      </c>
    </row>
    <row r="51" spans="1:2" x14ac:dyDescent="0.3">
      <c r="A51" t="s">
        <v>155</v>
      </c>
    </row>
    <row r="55" spans="1:2" x14ac:dyDescent="0.3">
      <c r="A55" s="7" t="s">
        <v>156</v>
      </c>
    </row>
    <row r="56" spans="1:2" x14ac:dyDescent="0.3">
      <c r="A56" t="s">
        <v>157</v>
      </c>
      <c r="B56" t="s">
        <v>158</v>
      </c>
    </row>
    <row r="57" spans="1:2" x14ac:dyDescent="0.3">
      <c r="A57" t="s">
        <v>159</v>
      </c>
      <c r="B57" t="s">
        <v>160</v>
      </c>
    </row>
    <row r="58" spans="1:2" x14ac:dyDescent="0.3">
      <c r="A58" t="s">
        <v>161</v>
      </c>
      <c r="B58" t="s">
        <v>153</v>
      </c>
    </row>
    <row r="59" spans="1:2" x14ac:dyDescent="0.3">
      <c r="A59" t="s">
        <v>162</v>
      </c>
      <c r="B59" t="s">
        <v>163</v>
      </c>
    </row>
    <row r="60" spans="1:2" x14ac:dyDescent="0.3">
      <c r="A60" t="s">
        <v>164</v>
      </c>
      <c r="B60" t="s">
        <v>165</v>
      </c>
    </row>
    <row r="61" spans="1:2" x14ac:dyDescent="0.3">
      <c r="A61" t="s">
        <v>166</v>
      </c>
      <c r="B61" t="s">
        <v>160</v>
      </c>
    </row>
    <row r="62" spans="1:2" x14ac:dyDescent="0.3">
      <c r="A62" t="s">
        <v>167</v>
      </c>
      <c r="B62" t="s">
        <v>168</v>
      </c>
    </row>
    <row r="63" spans="1:2" x14ac:dyDescent="0.3">
      <c r="A63" t="s">
        <v>169</v>
      </c>
      <c r="B63" t="s">
        <v>170</v>
      </c>
    </row>
    <row r="64" spans="1:2" x14ac:dyDescent="0.3">
      <c r="A64" t="s">
        <v>171</v>
      </c>
      <c r="B64" t="s">
        <v>172</v>
      </c>
    </row>
    <row r="65" spans="1:2" x14ac:dyDescent="0.3">
      <c r="A65" t="s">
        <v>173</v>
      </c>
      <c r="B65" t="s">
        <v>174</v>
      </c>
    </row>
    <row r="66" spans="1:2" x14ac:dyDescent="0.3">
      <c r="A66" t="s">
        <v>175</v>
      </c>
      <c r="B66" t="s">
        <v>176</v>
      </c>
    </row>
    <row r="67" spans="1:2" x14ac:dyDescent="0.3">
      <c r="A67" t="s">
        <v>177</v>
      </c>
      <c r="B67" t="s">
        <v>170</v>
      </c>
    </row>
    <row r="68" spans="1:2" x14ac:dyDescent="0.3">
      <c r="A68" t="s">
        <v>178</v>
      </c>
      <c r="B68" t="s">
        <v>179</v>
      </c>
    </row>
    <row r="69" spans="1:2" x14ac:dyDescent="0.3">
      <c r="A69" t="s">
        <v>180</v>
      </c>
      <c r="B69" t="s">
        <v>181</v>
      </c>
    </row>
    <row r="70" spans="1:2" x14ac:dyDescent="0.3">
      <c r="A70" t="s">
        <v>182</v>
      </c>
      <c r="B70" t="s">
        <v>183</v>
      </c>
    </row>
    <row r="71" spans="1:2" x14ac:dyDescent="0.3">
      <c r="A71" t="s">
        <v>184</v>
      </c>
      <c r="B71" t="s">
        <v>185</v>
      </c>
    </row>
    <row r="72" spans="1:2" x14ac:dyDescent="0.3">
      <c r="A72" t="s">
        <v>186</v>
      </c>
      <c r="B72" t="s">
        <v>172</v>
      </c>
    </row>
    <row r="73" spans="1:2" x14ac:dyDescent="0.3">
      <c r="A73" t="s">
        <v>187</v>
      </c>
      <c r="B73" t="s">
        <v>188</v>
      </c>
    </row>
    <row r="74" spans="1:2" x14ac:dyDescent="0.3">
      <c r="A74" t="s">
        <v>189</v>
      </c>
      <c r="B74" t="s">
        <v>190</v>
      </c>
    </row>
    <row r="75" spans="1:2" x14ac:dyDescent="0.3">
      <c r="A75" t="s">
        <v>191</v>
      </c>
      <c r="B75" t="s">
        <v>192</v>
      </c>
    </row>
    <row r="76" spans="1:2" x14ac:dyDescent="0.3">
      <c r="A76" t="s">
        <v>193</v>
      </c>
      <c r="B76" t="s">
        <v>165</v>
      </c>
    </row>
    <row r="77" spans="1:2" x14ac:dyDescent="0.3">
      <c r="A77" t="s">
        <v>194</v>
      </c>
      <c r="B77" t="s">
        <v>195</v>
      </c>
    </row>
    <row r="78" spans="1:2" x14ac:dyDescent="0.3">
      <c r="A78" t="s">
        <v>196</v>
      </c>
      <c r="B78" t="s">
        <v>183</v>
      </c>
    </row>
    <row r="79" spans="1:2" x14ac:dyDescent="0.3">
      <c r="A79" t="s">
        <v>197</v>
      </c>
      <c r="B79" t="s">
        <v>192</v>
      </c>
    </row>
    <row r="80" spans="1:2" x14ac:dyDescent="0.3">
      <c r="A80" t="s">
        <v>198</v>
      </c>
      <c r="B80" t="s">
        <v>199</v>
      </c>
    </row>
    <row r="83" spans="1:2" ht="60.25" x14ac:dyDescent="0.3">
      <c r="A83" s="8" t="s">
        <v>200</v>
      </c>
      <c r="B83" s="8" t="s">
        <v>201</v>
      </c>
    </row>
    <row r="84" spans="1:2" x14ac:dyDescent="0.3">
      <c r="A84" s="6" t="s">
        <v>80</v>
      </c>
      <c r="B84" t="s">
        <v>80</v>
      </c>
    </row>
    <row r="85" spans="1:2" x14ac:dyDescent="0.3">
      <c r="A85" t="s">
        <v>81</v>
      </c>
      <c r="B85" t="s">
        <v>202</v>
      </c>
    </row>
    <row r="86" spans="1:2" x14ac:dyDescent="0.3">
      <c r="B86" t="s">
        <v>81</v>
      </c>
    </row>
    <row r="88" spans="1:2" x14ac:dyDescent="0.3">
      <c r="A88" s="7" t="s">
        <v>31</v>
      </c>
    </row>
    <row r="89" spans="1:2" x14ac:dyDescent="0.3">
      <c r="A89" t="s">
        <v>71</v>
      </c>
    </row>
    <row r="90" spans="1:2" x14ac:dyDescent="0.3">
      <c r="A90" t="s">
        <v>203</v>
      </c>
    </row>
    <row r="92" spans="1:2" x14ac:dyDescent="0.3">
      <c r="A92" s="9" t="s">
        <v>56</v>
      </c>
    </row>
    <row r="93" spans="1:2" x14ac:dyDescent="0.3">
      <c r="A93" s="6" t="s">
        <v>204</v>
      </c>
    </row>
    <row r="94" spans="1:2" x14ac:dyDescent="0.3">
      <c r="A94" t="s">
        <v>84</v>
      </c>
    </row>
    <row r="95" spans="1:2" x14ac:dyDescent="0.3">
      <c r="A95" t="s">
        <v>205</v>
      </c>
    </row>
    <row r="96" spans="1:2" x14ac:dyDescent="0.3">
      <c r="A96" t="s">
        <v>206</v>
      </c>
    </row>
    <row r="98" spans="1:1" x14ac:dyDescent="0.3">
      <c r="A98" s="7" t="s">
        <v>207</v>
      </c>
    </row>
    <row r="99" spans="1:1" x14ac:dyDescent="0.3">
      <c r="A99" t="s">
        <v>208</v>
      </c>
    </row>
    <row r="100" spans="1:1" x14ac:dyDescent="0.3">
      <c r="A100" t="s">
        <v>209</v>
      </c>
    </row>
    <row r="101" spans="1:1" x14ac:dyDescent="0.3">
      <c r="A101" t="s">
        <v>210</v>
      </c>
    </row>
    <row r="102" spans="1:1" x14ac:dyDescent="0.3">
      <c r="A102" t="s">
        <v>211</v>
      </c>
    </row>
    <row r="103" spans="1:1" x14ac:dyDescent="0.3">
      <c r="A103" t="s">
        <v>212</v>
      </c>
    </row>
    <row r="104" spans="1:1" x14ac:dyDescent="0.3">
      <c r="A104" t="s">
        <v>213</v>
      </c>
    </row>
    <row r="105" spans="1:1" x14ac:dyDescent="0.3">
      <c r="A105" t="s">
        <v>214</v>
      </c>
    </row>
    <row r="106" spans="1:1" x14ac:dyDescent="0.3">
      <c r="A106" t="s">
        <v>215</v>
      </c>
    </row>
    <row r="107" spans="1:1" x14ac:dyDescent="0.3">
      <c r="A107" t="s">
        <v>216</v>
      </c>
    </row>
    <row r="108" spans="1:1" x14ac:dyDescent="0.3">
      <c r="A108" t="s">
        <v>217</v>
      </c>
    </row>
    <row r="109" spans="1:1" x14ac:dyDescent="0.3">
      <c r="A109" t="s">
        <v>63</v>
      </c>
    </row>
    <row r="110" spans="1:1" x14ac:dyDescent="0.3">
      <c r="A110" t="s">
        <v>218</v>
      </c>
    </row>
    <row r="111" spans="1:1" x14ac:dyDescent="0.3">
      <c r="A111" t="s">
        <v>219</v>
      </c>
    </row>
    <row r="112" spans="1:1" x14ac:dyDescent="0.3">
      <c r="A112" t="s">
        <v>220</v>
      </c>
    </row>
    <row r="113" spans="1:1" x14ac:dyDescent="0.3">
      <c r="A113" t="s">
        <v>221</v>
      </c>
    </row>
    <row r="114" spans="1:1" x14ac:dyDescent="0.3">
      <c r="A114" t="s">
        <v>222</v>
      </c>
    </row>
    <row r="115" spans="1:1" x14ac:dyDescent="0.3">
      <c r="A115" t="s">
        <v>223</v>
      </c>
    </row>
    <row r="117" spans="1:1" x14ac:dyDescent="0.3">
      <c r="A117" t="s">
        <v>224</v>
      </c>
    </row>
    <row r="118" spans="1:1" x14ac:dyDescent="0.3">
      <c r="A118" t="s">
        <v>79</v>
      </c>
    </row>
    <row r="119" spans="1:1" x14ac:dyDescent="0.3">
      <c r="A119" t="s">
        <v>130</v>
      </c>
    </row>
    <row r="120" spans="1:1" x14ac:dyDescent="0.3">
      <c r="A120" t="s">
        <v>132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1</vt:i4>
      </vt:variant>
    </vt:vector>
  </HeadingPairs>
  <TitlesOfParts>
    <vt:vector size="7" baseType="lpstr">
      <vt:lpstr>Matriz Riesgos</vt:lpstr>
      <vt:lpstr>Criterios impacto 4</vt:lpstr>
      <vt:lpstr>Criterios impacto 3</vt:lpstr>
      <vt:lpstr>Criterios impacto 2</vt:lpstr>
      <vt:lpstr>Criterios impacto 1</vt:lpstr>
      <vt:lpstr>Parámetros</vt:lpstr>
      <vt:lpstr>'Matriz Riesgos'!Área_de_impresión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Alex Gómez Petro</dc:creator>
  <cp:keywords/>
  <dc:description/>
  <cp:lastModifiedBy>Raul Caicedo</cp:lastModifiedBy>
  <cp:revision/>
  <dcterms:created xsi:type="dcterms:W3CDTF">2019-05-14T13:58:21Z</dcterms:created>
  <dcterms:modified xsi:type="dcterms:W3CDTF">2026-01-07T19:23:29Z</dcterms:modified>
  <cp:category/>
  <cp:contentStatus/>
</cp:coreProperties>
</file>