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updateLinks="always" defaultThemeVersion="166925"/>
  <mc:AlternateContent xmlns:mc="http://schemas.openxmlformats.org/markup-compatibility/2006">
    <mc:Choice Requires="x15">
      <x15ac:absPath xmlns:x15ac="http://schemas.microsoft.com/office/spreadsheetml/2010/11/ac" url="G:\2025\Liderazgo Estrategico\CICCI 4 ORD\"/>
    </mc:Choice>
  </mc:AlternateContent>
  <xr:revisionPtr revIDLastSave="0" documentId="13_ncr:1_{BF574558-775C-4943-A259-BAA4D1C82E36}" xr6:coauthVersionLast="47" xr6:coauthVersionMax="47" xr10:uidLastSave="{00000000-0000-0000-0000-000000000000}"/>
  <bookViews>
    <workbookView xWindow="-120" yWindow="-120" windowWidth="24240" windowHeight="13140" tabRatio="221" activeTab="1" xr2:uid="{00000000-000D-0000-FFFF-FFFF00000000}"/>
  </bookViews>
  <sheets>
    <sheet name="Priorización " sheetId="8" r:id="rId1"/>
    <sheet name="PAA" sheetId="1" r:id="rId2"/>
  </sheets>
  <externalReferences>
    <externalReference r:id="rId3"/>
    <externalReference r:id="rId4"/>
    <externalReference r:id="rId5"/>
  </externalReferences>
  <definedNames>
    <definedName name="_xlnm._FilterDatabase" localSheetId="1" hidden="1">PAA!$A$13:$XFB$146</definedName>
    <definedName name="_xlnm._FilterDatabase" localSheetId="0" hidden="1">'Priorización '!$A$6:$AE$6</definedName>
    <definedName name="_xlnm.Print_Area" localSheetId="1">PAA!$B$1:$BG$149</definedName>
    <definedName name="Calendario1Año" localSheetId="1">[1]Calendario!#REF!</definedName>
    <definedName name="Calendario1Año">[1]Calendario!#REF!</definedName>
    <definedName name="Calendario1Mes">[2]Calendario!$C$2</definedName>
    <definedName name="Calendario1MesOpción">MATCH(Calendario1Mes,Meses,0)</definedName>
    <definedName name="Ciclo_Rotación_Calif">[3]Parámetros!$C$62:$C$66</definedName>
    <definedName name="Ciclo_Rotación_Def">[3]Parámetros!$B$62:$B$66</definedName>
    <definedName name="DíaDeLaSemanaOpción" localSheetId="1">MATCH(PAA!InicioDeSemana,[0]!DíasDeLaSemana,0)+10</definedName>
    <definedName name="DíaDeLaSemanaOpción">MATCH(InicioDeSemana,DíasDeLaSemana,0)+10</definedName>
    <definedName name="Días">{0,1,2,3,4,5,6}</definedName>
    <definedName name="DíasDeLaSemana">{"Lunes","Martes","Miércoles","Jueves","Viernes","Sábado","Domingo"}</definedName>
    <definedName name="Impacto_Obj_Est_Calif">[3]Parámetros!$C$30:$C$34</definedName>
    <definedName name="Impacto_Obj_Est_Def">[3]Parámetros!$B$30:$B$34</definedName>
    <definedName name="Impacto_Ppto_Calif">[3]Parámetros!$E$45:$E$49</definedName>
    <definedName name="Impacto_Ppto_Def">[3]Parámetros!$B$45:$B$49</definedName>
    <definedName name="InicioDeSemana" localSheetId="1">[1]Calendario!#REF!</definedName>
    <definedName name="InicioDeSemana">[1]Calendario!#REF!</definedName>
    <definedName name="Meses">{"Enero","Febrero","Marzo","Abril","Mayo","Junio","Julio","Agosto","Septiembre","Octubre","Noviembre","Diciembre"}</definedName>
    <definedName name="Nivel_Criticidad">[3]Parámetros!$E$54:$G$58</definedName>
    <definedName name="Nivel_Directivo_Calif">[3]Parámetros!$C$22:$C$26</definedName>
    <definedName name="Nivel_Directivo_Def">[3]Parámetros!$B$22:$B$26</definedName>
    <definedName name="Nivel_Directivo_Def_PQR">[3]Parámetros!$D$22:$D$26</definedName>
    <definedName name="Result_Aud_Ant_Calif">[3]Parámetros!$C$37:$C$41</definedName>
    <definedName name="Result_Aud_Ant_Def">[3]Parámetros!$B$37:$B$41</definedName>
    <definedName name="Tiempo_Ult_Aud_Calif">[3]Parámetros!$E$14:$E$18</definedName>
    <definedName name="Tiempo_Ult_Aud_Def">[3]Parámetros!$B$14:$B$18</definedName>
    <definedName name="_xlnm.Print_Titles" localSheetId="1">PAA!$1:$3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4" i="1" l="1"/>
  <c r="BI89" i="1"/>
  <c r="T21" i="8"/>
  <c r="R21" i="8"/>
  <c r="P21" i="8"/>
  <c r="N21" i="8"/>
  <c r="L21" i="8"/>
  <c r="J21" i="8"/>
  <c r="I21" i="8"/>
  <c r="H21" i="8"/>
  <c r="T20" i="8"/>
  <c r="R20" i="8"/>
  <c r="P20" i="8"/>
  <c r="N20" i="8"/>
  <c r="L20" i="8"/>
  <c r="J20" i="8"/>
  <c r="I20" i="8"/>
  <c r="H20" i="8"/>
  <c r="T19" i="8"/>
  <c r="R19" i="8"/>
  <c r="P19" i="8"/>
  <c r="N19" i="8"/>
  <c r="L19" i="8"/>
  <c r="J19" i="8"/>
  <c r="I19" i="8"/>
  <c r="H19" i="8"/>
  <c r="T18" i="8"/>
  <c r="R18" i="8"/>
  <c r="P18" i="8"/>
  <c r="N18" i="8"/>
  <c r="L18" i="8"/>
  <c r="J18" i="8"/>
  <c r="I18" i="8"/>
  <c r="H18" i="8"/>
  <c r="T17" i="8"/>
  <c r="R17" i="8"/>
  <c r="P17" i="8"/>
  <c r="N17" i="8"/>
  <c r="L17" i="8"/>
  <c r="J17" i="8"/>
  <c r="I17" i="8"/>
  <c r="H17" i="8"/>
  <c r="T16" i="8"/>
  <c r="R16" i="8"/>
  <c r="P16" i="8"/>
  <c r="N16" i="8"/>
  <c r="L16" i="8"/>
  <c r="J16" i="8"/>
  <c r="I16" i="8"/>
  <c r="H16" i="8"/>
  <c r="T15" i="8"/>
  <c r="R15" i="8"/>
  <c r="P15" i="8"/>
  <c r="N15" i="8"/>
  <c r="L15" i="8"/>
  <c r="J15" i="8"/>
  <c r="I15" i="8"/>
  <c r="H15" i="8"/>
  <c r="T14" i="8"/>
  <c r="R14" i="8"/>
  <c r="P14" i="8"/>
  <c r="N14" i="8"/>
  <c r="L14" i="8"/>
  <c r="J14" i="8"/>
  <c r="I14" i="8"/>
  <c r="H14" i="8"/>
  <c r="T13" i="8"/>
  <c r="R13" i="8"/>
  <c r="P13" i="8"/>
  <c r="N13" i="8"/>
  <c r="L13" i="8"/>
  <c r="J13" i="8"/>
  <c r="I13" i="8"/>
  <c r="H13" i="8"/>
  <c r="T12" i="8"/>
  <c r="R12" i="8"/>
  <c r="P12" i="8"/>
  <c r="N12" i="8"/>
  <c r="L12" i="8"/>
  <c r="J12" i="8"/>
  <c r="I12" i="8"/>
  <c r="H12" i="8"/>
  <c r="T11" i="8"/>
  <c r="R11" i="8"/>
  <c r="P11" i="8"/>
  <c r="N11" i="8"/>
  <c r="L11" i="8"/>
  <c r="J11" i="8"/>
  <c r="I11" i="8"/>
  <c r="H11" i="8"/>
  <c r="T10" i="8"/>
  <c r="R10" i="8"/>
  <c r="P10" i="8"/>
  <c r="N10" i="8"/>
  <c r="L10" i="8"/>
  <c r="J10" i="8"/>
  <c r="I10" i="8"/>
  <c r="H10" i="8"/>
  <c r="T9" i="8"/>
  <c r="R9" i="8"/>
  <c r="P9" i="8"/>
  <c r="N9" i="8"/>
  <c r="L9" i="8"/>
  <c r="J9" i="8"/>
  <c r="I9" i="8"/>
  <c r="H9" i="8"/>
  <c r="T8" i="8"/>
  <c r="R8" i="8"/>
  <c r="P8" i="8"/>
  <c r="N8" i="8"/>
  <c r="L8" i="8"/>
  <c r="J8" i="8"/>
  <c r="I8" i="8"/>
  <c r="H8" i="8"/>
  <c r="T7" i="8"/>
  <c r="R7" i="8"/>
  <c r="P7" i="8"/>
  <c r="N7" i="8"/>
  <c r="L7" i="8"/>
  <c r="J7" i="8"/>
  <c r="I7" i="8"/>
  <c r="H7" i="8"/>
  <c r="U21" i="8" l="1"/>
  <c r="V21" i="8" s="1"/>
  <c r="W21" i="8" s="1"/>
  <c r="U11" i="8"/>
  <c r="V11" i="8" s="1"/>
  <c r="W11" i="8" s="1"/>
  <c r="Y11" i="8" s="1"/>
  <c r="U19" i="8"/>
  <c r="V19" i="8" s="1"/>
  <c r="W19" i="8" s="1"/>
  <c r="U10" i="8"/>
  <c r="V10" i="8" s="1"/>
  <c r="W10" i="8" s="1"/>
  <c r="AA10" i="8" s="1"/>
  <c r="U18" i="8"/>
  <c r="V18" i="8" s="1"/>
  <c r="W18" i="8" s="1"/>
  <c r="U20" i="8"/>
  <c r="V20" i="8" s="1"/>
  <c r="W20" i="8" s="1"/>
  <c r="X20" i="8" s="1"/>
  <c r="U7" i="8"/>
  <c r="V7" i="8" s="1"/>
  <c r="W7" i="8" s="1"/>
  <c r="Y7" i="8" s="1"/>
  <c r="U15" i="8"/>
  <c r="V15" i="8" s="1"/>
  <c r="W15" i="8" s="1"/>
  <c r="Z15" i="8" s="1"/>
  <c r="U16" i="8"/>
  <c r="V16" i="8" s="1"/>
  <c r="W16" i="8" s="1"/>
  <c r="U8" i="8"/>
  <c r="V8" i="8" s="1"/>
  <c r="W8" i="8" s="1"/>
  <c r="AA8" i="8" s="1"/>
  <c r="U12" i="8"/>
  <c r="V12" i="8" s="1"/>
  <c r="W12" i="8" s="1"/>
  <c r="Z12" i="8" s="1"/>
  <c r="U14" i="8"/>
  <c r="V14" i="8" s="1"/>
  <c r="W14" i="8" s="1"/>
  <c r="Z14" i="8" s="1"/>
  <c r="U9" i="8"/>
  <c r="V9" i="8" s="1"/>
  <c r="W9" i="8" s="1"/>
  <c r="X9" i="8" s="1"/>
  <c r="U13" i="8"/>
  <c r="V13" i="8" s="1"/>
  <c r="W13" i="8" s="1"/>
  <c r="X13" i="8" s="1"/>
  <c r="U17" i="8"/>
  <c r="V17" i="8" s="1"/>
  <c r="W17" i="8" s="1"/>
  <c r="AA17" i="8" s="1"/>
  <c r="AA11" i="8"/>
  <c r="X11" i="8"/>
  <c r="Z11" i="8"/>
  <c r="X18" i="8"/>
  <c r="AA18" i="8"/>
  <c r="Z18" i="8"/>
  <c r="Y18" i="8"/>
  <c r="Y19" i="8"/>
  <c r="X19" i="8"/>
  <c r="AA19" i="8"/>
  <c r="Z19" i="8"/>
  <c r="AA21" i="8"/>
  <c r="Z21" i="8"/>
  <c r="Y21" i="8"/>
  <c r="X21" i="8"/>
  <c r="Z16" i="8"/>
  <c r="Y16" i="8"/>
  <c r="X16" i="8"/>
  <c r="AA16" i="8"/>
  <c r="Z20" i="8"/>
  <c r="AA20" i="8"/>
  <c r="Y20" i="8" l="1"/>
  <c r="Y8" i="8"/>
  <c r="Z8" i="8"/>
  <c r="X8" i="8"/>
  <c r="Y13" i="8"/>
  <c r="Y12" i="8"/>
  <c r="Y15" i="8"/>
  <c r="Y10" i="8"/>
  <c r="Z7" i="8"/>
  <c r="Z10" i="8"/>
  <c r="X17" i="8"/>
  <c r="AA15" i="8"/>
  <c r="Z17" i="8"/>
  <c r="X10" i="8"/>
  <c r="AA14" i="8"/>
  <c r="X12" i="8"/>
  <c r="X15" i="8"/>
  <c r="X14" i="8"/>
  <c r="AA12" i="8"/>
  <c r="Y14" i="8"/>
  <c r="X7" i="8"/>
  <c r="Z13" i="8"/>
  <c r="AA7" i="8"/>
  <c r="Y17" i="8"/>
  <c r="AA13" i="8"/>
  <c r="Z9" i="8"/>
  <c r="Y9" i="8"/>
  <c r="AA9" i="8"/>
  <c r="BI117" i="1"/>
  <c r="BH46" i="1"/>
  <c r="BI46" i="1"/>
  <c r="BI33" i="1"/>
  <c r="BH33" i="1"/>
  <c r="BH128" i="1"/>
  <c r="BH117" i="1"/>
  <c r="BH108" i="1"/>
  <c r="BH89" i="1"/>
  <c r="BH52" i="1"/>
  <c r="BI128" i="1"/>
  <c r="BI108" i="1"/>
  <c r="BI52" i="1"/>
  <c r="BJ128" i="1" l="1"/>
  <c r="BH51" i="1"/>
  <c r="BJ46" i="1"/>
  <c r="BJ33" i="1"/>
  <c r="BJ117" i="1"/>
  <c r="BI51" i="1"/>
  <c r="BI145" i="1" s="1"/>
  <c r="BJ5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tc={5A42A6B8-A069-474C-BD68-C8404C97AEF7}</author>
    <author>JDVG</author>
    <author>tc={FAF096E7-D5D3-4BE1-B717-7336BEFFEA0C}</author>
  </authors>
  <commentList>
    <comment ref="BK12" authorId="0" shapeId="0" xr:uid="{5A42A6B8-A069-474C-BD68-C8404C97AEF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Registrar el número de ORFEO del Informe Preliminar para Auditorías y para los seguimientos e informes de Ley la fecha de envío por correo; así como el número y fecha de envío del informe final. </t>
      </text>
    </comment>
    <comment ref="B61" authorId="1" shapeId="0" xr:uid="{C1E46946-77D6-4A3D-930E-985766B5FE74}">
      <text>
        <r>
          <rPr>
            <b/>
            <sz val="9"/>
            <color indexed="81"/>
            <rFont val="Tahoma"/>
            <family val="2"/>
          </rPr>
          <t>Incluyendo Ley 87/1993, Dec. 1083/2015 y sus actualizaciones, Dec. 371/2010.</t>
        </r>
      </text>
    </comment>
    <comment ref="B65" authorId="1" shapeId="0" xr:uid="{7A4EDBFD-5905-4A27-92D0-F0ED7ABE913D}">
      <text>
        <r>
          <rPr>
            <b/>
            <sz val="9"/>
            <color indexed="81"/>
            <rFont val="Tahoma"/>
            <family val="2"/>
          </rPr>
          <t>Incluyendo Ley 1474/2011, Ley 1755/2015, Dec. 371/2010, y demás.</t>
        </r>
      </text>
    </comment>
    <comment ref="B83" authorId="1" shapeId="0" xr:uid="{00000000-0006-0000-0000-000003000000}">
      <text>
        <r>
          <rPr>
            <b/>
            <sz val="9"/>
            <color indexed="81"/>
            <rFont val="Tahoma"/>
            <family val="2"/>
          </rPr>
          <t xml:space="preserve">Circular  Externa 03/2023 AGN </t>
        </r>
      </text>
    </comment>
    <comment ref="I83" authorId="2" shapeId="0" xr:uid="{FAF096E7-D5D3-4BE1-B717-7336BEFFEA0C}">
      <text>
        <t>[Comentario encadenado]
Su versión de Excel le permite leer este comentario encadenado; sin embargo, las ediciones que se apliquen se quitarán si el archivo se abre en una versión más reciente de Excel. Más información: https://go.microsoft.com/fwlink/?linkid=870924
Comentario:
    Caracterización, riesgos, indicadores, y demás documentación, del proceso Gestión Asuntos Locales</t>
      </text>
    </comment>
    <comment ref="B109" authorId="1" shapeId="0" xr:uid="{00000000-0006-0000-0000-000005000000}">
      <text>
        <r>
          <rPr>
            <b/>
            <sz val="9"/>
            <color indexed="81"/>
            <rFont val="Tahoma"/>
            <family val="2"/>
          </rPr>
          <t>Incluso Decreto 371/2010, Ley 80, etc.</t>
        </r>
      </text>
    </comment>
  </commentList>
</comments>
</file>

<file path=xl/sharedStrings.xml><?xml version="1.0" encoding="utf-8"?>
<sst xmlns="http://schemas.openxmlformats.org/spreadsheetml/2006/main" count="958" uniqueCount="311">
  <si>
    <t>Priorización del Universo de Auditoría Basado en Riesgos</t>
  </si>
  <si>
    <t xml:space="preserve">CÓDIGO: </t>
  </si>
  <si>
    <t xml:space="preserve">FECHA DE ELABORACIÓN: </t>
  </si>
  <si>
    <t>FECHA DE APROBACIÓN</t>
  </si>
  <si>
    <t xml:space="preserve">RIESGO INHERENTE
</t>
  </si>
  <si>
    <t>ASPECTOS EVALUABLES
UNIDADES AUDITABLES
(Proceso/Proyecto/Procedimiento/Area funcional/ Unidad de negocio/Unidad desconcentrada/ Plan/ Programa/Sistema de Gestión o de control/ Aspectos de TIC/ Otras Temáticas)</t>
  </si>
  <si>
    <t>Extremo</t>
  </si>
  <si>
    <t>Alto</t>
  </si>
  <si>
    <t>Moderado</t>
  </si>
  <si>
    <t>Bajo</t>
  </si>
  <si>
    <t>Total</t>
  </si>
  <si>
    <t>RIESGO INHERENTE Ponderación de Riesgos del Proceso</t>
  </si>
  <si>
    <t>Tiempo transcurrido desde última auditoría (Criterio)</t>
  </si>
  <si>
    <t>Tiempo transcurrido desde última auditoría (Calificación)</t>
  </si>
  <si>
    <t>Cantidad PQR (Criterios)</t>
  </si>
  <si>
    <t>Cantidad PQR - Calificación</t>
  </si>
  <si>
    <t>Cantidad de objetivos estratégicos asociados (Criterios)</t>
  </si>
  <si>
    <t>Cantidad de objetivos estratégicos asociados (Calificación)</t>
  </si>
  <si>
    <t>Resultados auditorías anteriores internas y externas  (Criterios)</t>
  </si>
  <si>
    <t>Resultados auditorías anteriores internas y externas  (Calificación)</t>
  </si>
  <si>
    <t>Impacto en el presupuesto (Criterios)</t>
  </si>
  <si>
    <t>Impacto en el presupuesto (Calificación)</t>
  </si>
  <si>
    <t>Ponderación</t>
  </si>
  <si>
    <t>Nivel de criticidad</t>
  </si>
  <si>
    <t>Ciclo de Rotación auditorías</t>
  </si>
  <si>
    <t>Priorización de Auditorías Basadas en Riesgos año 1</t>
  </si>
  <si>
    <t>Priorización de Auditorías Basadas en Riesgos año 2</t>
  </si>
  <si>
    <t>Priorización de Auditorías Basadas en Riesgos año 3</t>
  </si>
  <si>
    <t>Priorización de Auditorías Basadas en Riesgos año 4</t>
  </si>
  <si>
    <t xml:space="preserve">Diseño y Construcción de Parques y Escenarios </t>
  </si>
  <si>
    <t>&gt; 1 año &lt;= 2 años</t>
  </si>
  <si>
    <t>7 o más PQR</t>
  </si>
  <si>
    <t>1 objetivo estratégico asociado</t>
  </si>
  <si>
    <t>7 o más hallazgos abiertos</t>
  </si>
  <si>
    <t>Mayor &gt;=20 y &lt;50%</t>
  </si>
  <si>
    <t>Administratación y Mantenimiento  de Parques y Escenarios</t>
  </si>
  <si>
    <t>Fomento de la Actividad Fisica, el Deporte y la Recreación</t>
  </si>
  <si>
    <t>4 o más objetivos estratégicos asociados</t>
  </si>
  <si>
    <t xml:space="preserve">Gestión Comunicaciones </t>
  </si>
  <si>
    <t>&gt; 4 años</t>
  </si>
  <si>
    <t>De 1 a 2 PQR</t>
  </si>
  <si>
    <t>Menor &gt;=1% y &lt;5%</t>
  </si>
  <si>
    <t xml:space="preserve">Gestión Talento Humano </t>
  </si>
  <si>
    <t>&lt;= 1 año</t>
  </si>
  <si>
    <t>De 5 a 6 PQR</t>
  </si>
  <si>
    <t>1 a 2 hallazgos abiertos</t>
  </si>
  <si>
    <t>Moderado &gt;=5% y &lt;20%</t>
  </si>
  <si>
    <t xml:space="preserve">Gestión Financiera </t>
  </si>
  <si>
    <t xml:space="preserve">Gestión de Recursos Físicos </t>
  </si>
  <si>
    <t>Sin PQR</t>
  </si>
  <si>
    <t>Sin hallazgos abiertos</t>
  </si>
  <si>
    <t xml:space="preserve">Adquisición de Bienes y Servicios </t>
  </si>
  <si>
    <t>3 a 4 hallazgos abiertos</t>
  </si>
  <si>
    <t>Gestión Asuntos Locales</t>
  </si>
  <si>
    <t>&gt; 3 años &lt;= 4 años</t>
  </si>
  <si>
    <t xml:space="preserve">Gestión Jurídica </t>
  </si>
  <si>
    <t>Insignificante &lt;1%</t>
  </si>
  <si>
    <t>Gestión Documental</t>
  </si>
  <si>
    <t>Gestión de Tecnologías de la Información</t>
  </si>
  <si>
    <t xml:space="preserve">Control Interno Disciplinario </t>
  </si>
  <si>
    <t>Gestión de la Ciudadanía</t>
  </si>
  <si>
    <t>&gt; 2 años &lt;= 3 años</t>
  </si>
  <si>
    <t>Planeacion de la gestión</t>
  </si>
  <si>
    <t>Fuente: Elaboración equipo Función Pública</t>
  </si>
  <si>
    <t>Objetivo del Plan:</t>
  </si>
  <si>
    <t xml:space="preserve">Establecer los trabajos de auditoría (AUDITORÍAS, EVALUACIONES, SEGUIMIENTOS, INFORMES, ACOMPAÑAMIENTOS, ENTRE OTROS) a cumplir durante la vigencia 2025 por parte de la Oficina de Control Interno para evaluar y mejorar la eficacia de los procesos de gestión de riesgos y control, de acuerdo con la priorización del universo de auditoría basado en riesgos, así como otros temas y obligaciones que le competen a la Oficina de Control Interno de acuerdo con los roles y funciones establecidos en la Ley 87 de 1993 y demás normativa aplicable. </t>
  </si>
  <si>
    <t>Alcance del Plan:</t>
  </si>
  <si>
    <t>Incluye  los trabajos de auditorías tales como auditorías basadas en riesgos, evaluaciones, seguimiento, informes de Ley, acompañamientos entre otros en el marco de los roles y actividades desarrolladas por la Oficina de Control Interno para la vigencia 2025</t>
  </si>
  <si>
    <r>
      <t>Criterios</t>
    </r>
    <r>
      <rPr>
        <sz val="14"/>
        <rFont val="Arial"/>
        <family val="2"/>
      </rPr>
      <t>:</t>
    </r>
  </si>
  <si>
    <t>Ley 87 de 1993 y demás normatividad aplicable a los funciones y roles de la Oficina de Control Interno. Cada trabajo de auditoría considerará la normativa, directrices y mejores prácticas que aplique en cada caso.</t>
  </si>
  <si>
    <r>
      <t>Recursos</t>
    </r>
    <r>
      <rPr>
        <sz val="14"/>
        <rFont val="Arial"/>
        <family val="2"/>
      </rPr>
      <t>:</t>
    </r>
  </si>
  <si>
    <t>* En la vigencia 2024  la Oficina de Control Interno contó con un equipo interdisciplinario compuestos por:   Personal de Planta: cinco (5) servidores públicos (Un jefe de oficina, una secretaria  y cuatro profesionales especializados); contratistas: Ocho (8) con experiencia en la Oficina de Control Interno o Auditoría (tres abogados, dos contadores, un ingeniero industrial, un Ingeniero Civil y un Ingeniero de Sistemas). 
* Adicionalmente se cuenta con recursos tecnológicos y oficinas de apoyo.
* Activos fijos necesarios para cumplir con las funciones de la oficina. 
* Suministro de la información completa, fiable, oportuna y con la disponibilidad  de los funcionarios de las diferentes dependencias para atender las auditorias.</t>
  </si>
  <si>
    <t>AUDITORÍAS, EVALUACIONES, SEGUIMIENTOS, INFORMES, ENTRE OTROS</t>
  </si>
  <si>
    <t>PROCESO</t>
  </si>
  <si>
    <t>Auditor Líder</t>
  </si>
  <si>
    <t>Equipo Auditor de Apoyo</t>
  </si>
  <si>
    <t>Estado</t>
  </si>
  <si>
    <t>Enero</t>
  </si>
  <si>
    <t>Febrero</t>
  </si>
  <si>
    <t>Marzo</t>
  </si>
  <si>
    <t>Abril</t>
  </si>
  <si>
    <t>Mayo</t>
  </si>
  <si>
    <t>Junio</t>
  </si>
  <si>
    <t>Julio</t>
  </si>
  <si>
    <t>Agosto</t>
  </si>
  <si>
    <t>Septiembre</t>
  </si>
  <si>
    <t>Octubre</t>
  </si>
  <si>
    <t>Noviembre</t>
  </si>
  <si>
    <t>Diciembre</t>
  </si>
  <si>
    <t>Líder de proceso  – Responsable del asunto</t>
  </si>
  <si>
    <t xml:space="preserve">Relacionar Gestión de la OCI </t>
  </si>
  <si>
    <t>Fecha de solicitud de publicación en Transparencia y botón OIC_ Recursos</t>
  </si>
  <si>
    <t xml:space="preserve">Fecha de confirmación  de la publicación </t>
  </si>
  <si>
    <t xml:space="preserve">Obsevaciones </t>
  </si>
  <si>
    <t xml:space="preserve">Oportunidades de Mejora - OM </t>
  </si>
  <si>
    <t xml:space="preserve">Recomendaciones </t>
  </si>
  <si>
    <t>Estratégico</t>
  </si>
  <si>
    <t>Misional</t>
  </si>
  <si>
    <t>Apoyo</t>
  </si>
  <si>
    <t>Evaluación</t>
  </si>
  <si>
    <t>Semana 1</t>
  </si>
  <si>
    <t>Semana 2</t>
  </si>
  <si>
    <t>Semana 3</t>
  </si>
  <si>
    <t>Semana 4</t>
  </si>
  <si>
    <t xml:space="preserve">Cumplimiento </t>
  </si>
  <si>
    <t>Cantidad</t>
  </si>
  <si>
    <t xml:space="preserve">% cumplimiento </t>
  </si>
  <si>
    <t xml:space="preserve">No. Consecutivo de las Observaciones </t>
  </si>
  <si>
    <t xml:space="preserve">No. de la Observación registrada en ISOLUCIÓN </t>
  </si>
  <si>
    <t>Breve descripción de la Observación</t>
  </si>
  <si>
    <t xml:space="preserve">No. Consecutivo de OM relacionada en el informe final </t>
  </si>
  <si>
    <t xml:space="preserve">Descripción </t>
  </si>
  <si>
    <t xml:space="preserve">Gestión realizada por parte del proceso Auditado /Seguimiento/ Informe </t>
  </si>
  <si>
    <t xml:space="preserve">No. Consecutivo de Recomendaciones relacionada en el Informe Final </t>
  </si>
  <si>
    <t xml:space="preserve">Breve descripción de la recomendación </t>
  </si>
  <si>
    <t>1. ROL LIDERAZGO ESTRATÉGICO</t>
  </si>
  <si>
    <t>Asistencia Comité Distrital de Auditoría</t>
  </si>
  <si>
    <t>Jefe OCI</t>
  </si>
  <si>
    <t>Planeado</t>
  </si>
  <si>
    <t>X</t>
  </si>
  <si>
    <t>Dirección General - OCI</t>
  </si>
  <si>
    <t>Ejecutado</t>
  </si>
  <si>
    <t>Secretaría Técnica Comité Institucional de Coordinación de Control Interno - CICCI</t>
  </si>
  <si>
    <t>Asistencia Comité Institucional de Gestión y Desempeño</t>
  </si>
  <si>
    <t>Sujeto a convocatoria</t>
  </si>
  <si>
    <t>Dirección General - OAP</t>
  </si>
  <si>
    <t>Asistencia Comité de Conciliaciones</t>
  </si>
  <si>
    <t xml:space="preserve">Jefe OCI
 Karen Pulido 
Pedro Guerrero </t>
  </si>
  <si>
    <t>Dirección General - OJ</t>
  </si>
  <si>
    <t>(1) 23 de enero 
(2) 28 enero</t>
  </si>
  <si>
    <t>Asistencia Comité de Inventarios</t>
  </si>
  <si>
    <t xml:space="preserve">Jefe OCI 
Héctor Serrano
Sergio Ardila </t>
  </si>
  <si>
    <t xml:space="preserve">SAF - </t>
  </si>
  <si>
    <t>Asistencia Comité de Coordinación y Seguimiento Financiero</t>
  </si>
  <si>
    <t xml:space="preserve">Jefe OCI  
Edna González
Sergio Ardila </t>
  </si>
  <si>
    <t>Dirección General o delegado - Área Financiera</t>
  </si>
  <si>
    <t>Asistencia Comité  Sostenibilidad Contable</t>
  </si>
  <si>
    <t xml:space="preserve">Jefe OCI 
 Edna González
Sergio Ardila </t>
  </si>
  <si>
    <t>SAF como delegado de Dirección General - Contabilidad</t>
  </si>
  <si>
    <t xml:space="preserve">Asistencia Comité  Contratación </t>
  </si>
  <si>
    <t xml:space="preserve">Jefe OCI 
Karen Pulido 
Pedro Guerrero </t>
  </si>
  <si>
    <t>Secretaría General -
 S Contratación</t>
  </si>
  <si>
    <t xml:space="preserve">03 de febrero </t>
  </si>
  <si>
    <t>Finalización construcción de mapa de aseguramiento, en coordinación con la Oficina Asesora de Planeación</t>
  </si>
  <si>
    <t xml:space="preserve"> Edna González 
Héctor Serrano 
Jorge Zambrano </t>
  </si>
  <si>
    <t>Secretaría General - Contratación</t>
  </si>
  <si>
    <t xml:space="preserve">1. Mesa de trabajo con la OAP 22 de enero 
2. Mesa de tarbajo OAP 19 de Febrero </t>
  </si>
  <si>
    <t xml:space="preserve">2. ROL ENFOQUE HACIA LA PREVENCIÓN </t>
  </si>
  <si>
    <t>Jornadas de sensibilización</t>
  </si>
  <si>
    <t xml:space="preserve">Equipo OCI  </t>
  </si>
  <si>
    <t xml:space="preserve">Procesos </t>
  </si>
  <si>
    <t>Boletines Informativos Sistema de Control Interno</t>
  </si>
  <si>
    <t xml:space="preserve">
Pedro Guerrero 
</t>
  </si>
  <si>
    <t>Acompañamiento a los procesos de la entidad en la formulación de planes de mejoramiento (A solicitud)</t>
  </si>
  <si>
    <t xml:space="preserve">Jorge Zambrano
Sandra Liliana Montes
Jair González  </t>
  </si>
  <si>
    <t>A solicitud</t>
  </si>
  <si>
    <t>Informe de seguimiento a Planes de Mejoramiento derivados de Trabajos de Auditoría Interna</t>
  </si>
  <si>
    <t>Jorge Zambrano</t>
  </si>
  <si>
    <t>Mesas de trabajo con los responsables de las acciones que se encuentren en alguna de las alertas: vencidas, inefectivas (A solicitud)</t>
  </si>
  <si>
    <t xml:space="preserve">Jorge Zambrano
Jair González </t>
  </si>
  <si>
    <t>Sistema de Alertas tempranas (Decreto 403/2020; Guía de roles OCI)</t>
  </si>
  <si>
    <t xml:space="preserve"> Jair González </t>
  </si>
  <si>
    <t>Eventual</t>
  </si>
  <si>
    <t xml:space="preserve">Varios </t>
  </si>
  <si>
    <t>3. ROL EVALUACIÓN DE LA GESTIÓN DEL RIESGO</t>
  </si>
  <si>
    <t xml:space="preserve">Informe de seguimiento al mapa de Riesgos de Corrupción (10 primeros días hábiles vencido cuatrimestre) - marco PTEP </t>
  </si>
  <si>
    <t>x</t>
  </si>
  <si>
    <t xml:space="preserve"> Funcionario/ contratista </t>
  </si>
  <si>
    <r>
      <rPr>
        <sz val="12"/>
        <color rgb="FF000000"/>
        <rFont val="Arial"/>
        <family val="2"/>
      </rPr>
      <t xml:space="preserve">Jorge Zambrano
Sergio Ardila
</t>
    </r>
    <r>
      <rPr>
        <sz val="12"/>
        <color rgb="FFFF0000"/>
        <rFont val="Arial"/>
        <family val="2"/>
      </rPr>
      <t>Jorge Castellanos</t>
    </r>
    <r>
      <rPr>
        <sz val="12"/>
        <color rgb="FF000000"/>
        <rFont val="Arial"/>
        <family val="2"/>
      </rPr>
      <t xml:space="preserve"> </t>
    </r>
  </si>
  <si>
    <t>Varios  - OAP</t>
  </si>
  <si>
    <t>- III Cuatrimestre de 2024: 20251500010863 del 16 de enero de 2025</t>
  </si>
  <si>
    <t>No se formularon observaciones</t>
  </si>
  <si>
    <t>N/A</t>
  </si>
  <si>
    <t>Componente de Mecanismos para la transparencia y acceso a la información actualizar los inventarios de información, así como el conjunto de datos abiertos.</t>
  </si>
  <si>
    <t>1. No publicar información desactualizada o inconsistente el botón de transparencia, información de la entidad.
- Componente de Rendición de Cuentas
2. Responder a compromisos propuestos, evaluación y retroalimentación en los ejercicios de rendición de cuentas con acciones correctivas para mejora.
- Componente Mecanismos para mejorar la Atención al Ciudadano
3. El reporte de llamadas de Servicio a la Ciudadanía suministrado corresponde al período 6 de septiembre a 10 de diciembre de 2024. Por lo anterior, se reitera la recomendación presentada por la OCI, en el informe del II cuatrimestre respecto de allegar el informe con corte hasta el último día hábil del correspondiente período, que para esta verificación sería 31 de diciembre de 2024.
4. Respecto de definir temas y cronograma para realizar en la página web de la entidad foros donde los ciudadanos puedan participar sobre temas inherentes a la misionalidad del IDRD ( Atender foro), su cumplimiento fue parcial, en razón a que si bien durante el III Cuatrimestre 2024 la Subdirección de Recreación y Deporte, realizó dos foros, la Subdirección Técnica de Parques definió el tema para el desarrollo de un foro virtual, no obstante, el proceso se encuentra en etapa de articulación con la Oficina de Comunicaciones. Adicionalmente, la Subdirección Técnica de Construcciones confirmó que, si bien se adelantaron acciones en cuanto a la definición de temas, la actividad no se ejecutó. Por lo anterior, se recomienda reprogramar la fecha de realización de la actividad y publicar la respectiva reprogramación.
5. La actividad de difundir en redes sociales y página web la aplicación móvil como un canal de información que ofrece el IDRD a la ciudadanía tenía como fecha programada el 30 de octubre de 2024, sin embargo, debido a que la Aplicación Móvil Vive IDRD se encuentra en proceso de actualización, la divulgación se estará realizando para primer semestre del 2025 debido a que no funcionaba la APP. Si bien esta actividad es ajena al proceso de Servicio a la Ciudadanía, no se cumplió. Se recomienda que cuando se establezcan compromisos que incluyen labores de otra área, se incluya también como responsable de la actividad y se cuente con un cronograma definido por ésta, de manera que las fechas programadas para el cumplimiento de las actividades se cumplan.
- Componente Racionalización de Trámites SUIT
6. Se reitera la recomendación del informe anterior, en el sentido que los documentos tales como normatividad para el uso de piscinas y flujograma antes de la fecha final de la actividad, estén debidamente formalizados y aprobados por el líder del proceso
7. Se reitera la recomendación del informe anterior, el sentido que STP diseñe y disponga de una herramienta de consulta, en la que se registre todos los documentos de la Estrategia de Racionalización de trámites vigencia 2024, relacionada con el "Uso de Piscinas Práctica Libre", con el fin de contar con trazabilidad de la gestión realizada.
- Componente Apertura de información y datos abiertos
8. Que los activos de información se publiquen tanto en la página del Instituto como en el portal de datos Bogotá, adicionalmente actualizar la información para que en los dos enlaces se encuentre la información.
9. Que la información que se consigna en la página Web esté actualizada frente a la información que está publicada en el aplicativo ISOLUCION, como la misionalidad, visión, objetivos estratégicos del IDRD.
- Componente Gestión del Riesgo de Corrupción - Mapas de Riesgo
10. Evaluar por parte de la Oficina Asesora de Planeación la viabilidad de diseñar e implementar un indicador específico que permita medir el cumplimiento integral del Programa de Transparencia y Ética Pública (PTEP). Este indicador debe estar orientado a monitorear los avances, resultados y eficacia de las acciones contempladas en el programa, garantizando así un seguimiento más preciso y alineado con los objetivos de transparencia institucional.
- Componente Promoción de la Integridad y la ética pública
11. Gestión preventiva de conflicto de intereses. Se reitera la recomendación del informe anterior en relación, a que los soportes remitidos por el proceso Talento Humano permitan evidenciar el cumplimiento de las actividades programadas de acuerdo con el producto y meta establecida
- Componente. Participación e Innovación en la gestión pública
12. Con base en la información reportada y posterior validación en la OAP, se evidenció que no se cumplió con la actividad. Se recomienda que cuando se establezcan compromisos que incluyen coordinación de labores con otras áreas, se cuente con un cronograma específico para establecer fechas de cumplimiento de las actividades y en el caso de realizar sensibilizaciones poder programarlas.</t>
  </si>
  <si>
    <t xml:space="preserve">Informe de seguimiento al mapa de riesgos de gestión (Política de Administración de Riesgo) - Diseño y Efectividad de controles </t>
  </si>
  <si>
    <t xml:space="preserve">Jorge Zambrano
María Paula Cogollo </t>
  </si>
  <si>
    <t>Varios  - OAP, SAF</t>
  </si>
  <si>
    <t>4. ROL EVALUACIÓN Y SEGUIMIENTO</t>
  </si>
  <si>
    <t>INFORMES DE LEY / REGLAMENTARIOS</t>
  </si>
  <si>
    <t>Seguimiento al Programa de Transparencia y Ética Pública - PTEP</t>
  </si>
  <si>
    <t xml:space="preserve">Jorge Zambrano
María Paula Cogollo J.
Sergio Ardila 
Edna González </t>
  </si>
  <si>
    <t>OAP</t>
  </si>
  <si>
    <t>Seguimiento y reporte SUIT</t>
  </si>
  <si>
    <t xml:space="preserve">Seguimiento al Índice de Transparencia y Acceso a la Información Pública (ITA) </t>
  </si>
  <si>
    <t xml:space="preserve">Equipo OCI </t>
  </si>
  <si>
    <t>Informe evaluación de Gestión por Dependencias y cumplimiento normativo de empalme a 31-Dic-2024</t>
  </si>
  <si>
    <t xml:space="preserve">Liliana Montes
Pedro Guerrero 
Héctor Serrano 
Norberto Ruíz </t>
  </si>
  <si>
    <t>SAF</t>
  </si>
  <si>
    <t>Se radicaron las evaluaciones a todas las áreas a través de los siguientes memorandos:
-20251500020613
- 20251500020713
- 20251500020753
- 20251500020903
- 20251500020953
- 0251500021103
- 20251500021073
- 20251500021093
- 20251500022513
- 20251500022933
- 20251500020673
El consolidado de las evaluaciones fue remitido a Dirección a través del memo No. 20251500025513</t>
  </si>
  <si>
    <t xml:space="preserve">Correo para publicación enviado el 30/01/2025
Ruta 1 : Transparencia - 4. Planeación, Presupuesto e Informes - 4.7 Informes de gestión, evaluación y auditoría. - 4.7.3 Informe a organismos de Inspección, vigilancia y control 
Ruta 2. Botón de Recursos - Oficina de Control Interno -  Informes y requisitos de Ley </t>
  </si>
  <si>
    <t>Informe de Evaluación Independiente del Estado del Sistema de Control Interno (semestral)</t>
  </si>
  <si>
    <t xml:space="preserve">Karen Pulido 
Jorge Zambrano
María Paula Cogollo J. Norberto Ruíz </t>
  </si>
  <si>
    <t>Varios</t>
  </si>
  <si>
    <t>Se presento la Evaluación Independiente del Sistema de Control Interno II Semestre 2024</t>
  </si>
  <si>
    <t>No se formularon Oportunidades de Mejora</t>
  </si>
  <si>
    <t>No se formularon recomendaciones</t>
  </si>
  <si>
    <t>Informe y Evaluación del Sistema de Control Interno Contable</t>
  </si>
  <si>
    <t xml:space="preserve">Edna González 
Sergio Ardila </t>
  </si>
  <si>
    <t>Informe Semestral sobre la Atención al Ciudadano PQRDS</t>
  </si>
  <si>
    <t xml:space="preserve">Karen Pulido 
Héctor Serrano </t>
  </si>
  <si>
    <t>SG</t>
  </si>
  <si>
    <t xml:space="preserve">Se comunicó con el memorando No.    20251500055093 al CICCI. </t>
  </si>
  <si>
    <t>Recomendación No. 01: Se recomienda dedicar mayores esfuerzos administrativos para optimizar los controles internos en los procesos de Adquisición de Bienes y Servicios, Administración y Mantenimiento de Parques y Escenarios, Diseño y Construcción de Parques y Escenarios y Fomento de la Actividad Física, la Recreación y el Deporte, con el fin de garantizar una gestión eficiente de las PQRDS. Es fundamental mejorar la coordinación entre estos procesos y el proceso de Gestión de Atención a la Ciudadanía para asegurar que las solicitudes se gestionen de manera eficiente y dentro de los plazos establecidos, evitando respuestas extemporáneas que puedan afectar la calidad del servicio y la percepción de los ciudadanos.
Recomendación No. 02: Se recomienda a la Oficina de Atención al Cliente, Quejas y Reclamos, realizar controles para el trámite de respuesta de los denuncias que ingresan por BOGOTÁ TE ESCUCHA de manera directa a la Oficina de Control Disciplinario Interno, con el fin que se brinde respuesta a los interesados del trámite dado por el IDRD frente a la denuncia expuesta dentro de los términos establecidos en la Ley 1755 de 2015 y en el Procedimiento Gestión y Evaluación de Respuesta Oportuna a Peticiones, Quejas, Reclamos, Denuncias y/o Sugerencias_V18.
Recomendación No. 03: Se recomienda al Proceso Administración y Mantenimiento de Parques y Escenarios, integrar al Riesgo No. 5 los criterios de calidad, con el propósito que los controles se apliquen no sólo a los términos de respuesta también a la calidez, claridad, solución de fondo y coherencia.
Recomendación No. 04: Se recomienda a la Oficina de Control Disciplinario Interno, que implemente en la matriz de riesgos de gestión una Causa Inmediata (Riesgo) relacionado con el Incumplimiento a la oportunidad de respuesta, en virtud que se está presentando el hecho que no se está brindando respuesta al interesado respecto a la denuncia interpuesta.</t>
  </si>
  <si>
    <t>Mesa de trabajo entre la oficina ATN, OCDI y la OCI para cerrar la recomendación No.  02 el día 03/03/2025.</t>
  </si>
  <si>
    <t>Informe sobre el Cumplimiento de las Medidas de Austeridad en el Gasto Público</t>
  </si>
  <si>
    <t xml:space="preserve">  </t>
  </si>
  <si>
    <t>Se comunicó a la Dirección General con memorando de Radicado IDRD No. 20251500035513 con fecha 7 de febrero de 2025</t>
  </si>
  <si>
    <t>Informe semestral de seguimiento a los instrumentos técnicos y administrativos que hacen parte del SCI (Decreto Distrital 221 de 2023 )</t>
  </si>
  <si>
    <t xml:space="preserve">Jefe OCI
Equipo OCI </t>
  </si>
  <si>
    <t>Se comunicó al CICCI con memorando 20251500016523 del 22 de enero de 2025</t>
  </si>
  <si>
    <t>Vía correo electrónico se solicito publicación el 22 de enero de 2024</t>
  </si>
  <si>
    <t xml:space="preserve">Informe de seguimiento semestral al Contingente Judicial,  SIPROJ-WEB, política del daño antijuridico, comité de conciliaciones y acciones de repetición. </t>
  </si>
  <si>
    <t xml:space="preserve">Pedro Guerrero </t>
  </si>
  <si>
    <t>OAJ</t>
  </si>
  <si>
    <t xml:space="preserve">Se comunicó a la Dirección General y al CICCI  con memeorando 20251500060393 del 26 de febrero de 2025 </t>
  </si>
  <si>
    <t xml:space="preserve">Via correo electronico se solicitó publicación el 27 de febrero de 2025 </t>
  </si>
  <si>
    <t>28/02/22025</t>
  </si>
  <si>
    <t>Informe anual de evaluación al cumplimiento de las disposiciones sobre derechos de autor – DNDA</t>
  </si>
  <si>
    <t xml:space="preserve">Norberto Ruíz </t>
  </si>
  <si>
    <t>Se comunica a la Dirección General y al CICCI con memorando No. 20251500086533 del 12/03/2025</t>
  </si>
  <si>
    <t>Oportunidad de Mejora No. 01: Se recomienda al proceso Gestión de Tecnologías de la Información actualizar la Matriz de Cumplimiento Legal, en cuanto verificar e ingresar las normas que regulan los Derechos de Autor sobre Software, y registrar puntualmente en la matriz la Circular 004 de 2016 de la Dirección Nacional de Derecho de Autor, y la Circular 007 de 2005 del Departamento Administrativo de la Función Pública – DAFP, que tienen como asunto: “Verificación cumplimiento normas uso de Software”, en virtud que son normas que debe dar aplicación todas las entidades territoriales y de la Alcaldía Mayor de Bogotá.</t>
  </si>
  <si>
    <t>Recomendación No. 01: Se recomienda al proceso Gestión de Tecnologías de la Información analizar e incluir de manera transversal en la matriz de Riesgos de Gestión, un riesgo relacionado con los Derechos de Autor y el licenciamiento de Software, el monitoreo de los controles con el propósito de prevenir su materialización.</t>
  </si>
  <si>
    <t>Informe y Reporte FURAG II (Circular Externa Nº 100-003-2023 del DAFP)</t>
  </si>
  <si>
    <t xml:space="preserve"> Funcionario (s) / contratista (s)</t>
  </si>
  <si>
    <t>Sujeto a requerimiento del DAFP</t>
  </si>
  <si>
    <t>Seguimiento al manejo y protección de los bienes y documentos de la entidad y cumplimiento al manual de funciones. (Directiva 08 de 2021)</t>
  </si>
  <si>
    <t xml:space="preserve">Pedro Guerrero 
Karen Pulido </t>
  </si>
  <si>
    <t>Se comunica a la OCDI con el memorano No. 20251500059383 del 26/02/2025 y la OCDI comunica a la SJD con el radicado No. 20252200053411 del 27/02/2025.</t>
  </si>
  <si>
    <t xml:space="preserve">202200 	
</t>
  </si>
  <si>
    <t xml:space="preserve">OBSERVACIÓN No. 01: No se evidenció que el área de Recursos Físicos realizara capacitaciones sobre la prevención de pérdida de elementos, bienes y documentos oficiales durante la vigencia 2024, hecho que implica un incumplimiento a la Directiva 008 de 2021 de la Alcaldía Mayor de Bogotá. </t>
  </si>
  <si>
    <t>RECOMENDACIÓN No. 01: Se recomienda que dentro de las inducciones se incluya el tema de las responsabilidades asociadas al manejo y control de bienes, y que quede así explicito en las actas o temas de presentación. Hecho que implica un incumplimiento a la Directiva 008 de 2021, aunado que puede conllevar a una mala interpretación de responsabilidades por parte de los funcionarios.
RECOMENDACIÓN No. 02: Se recomienda realizar capacitaciones de los manuales de funciones y procedimientos con mayor frecuencia anual, con el fin que por parte de los funcionarios tengan una interpretación clara de las responsabilidades, en una de las capacitaciones se puede abarcar todos los temas que señala la Directiva 008 de 2021 de la Alcaldía Mayor de Bogotá, temas tratados que deben ser soportados documentalmente para el control de seguimiento que realiza la Oficina de Control Interno en los informes de Ley.</t>
  </si>
  <si>
    <t xml:space="preserve">Seguimiento Implementación Sistema de Información Distrital de Empleo y Administración Pública SIDEAP. </t>
  </si>
  <si>
    <t>Informe acta de gestión (Ley 951 de 2005 - según cambios a nivel directivo)</t>
  </si>
  <si>
    <t>Informe de Seguimiento a la Participación Ciudadana y Control Social del IDRD - Normativa ( articulo 4° Decreto 371 de 2010).</t>
  </si>
  <si>
    <t>OAL</t>
  </si>
  <si>
    <t xml:space="preserve">Arqueo a Caja Menor </t>
  </si>
  <si>
    <t>Sorpresivo</t>
  </si>
  <si>
    <t>Seguimiento al Cumplimiento Ley de Cuotas Partes (DAFP)</t>
  </si>
  <si>
    <t>Maria Paula Cogollo  Hector Serrano</t>
  </si>
  <si>
    <t>SEGUIMIENTOS PRIORIZADOS</t>
  </si>
  <si>
    <t xml:space="preserve">Seguimiento a Metas Plan de Desarrollo Distrital -PDD- y Ejecución Presupuestal </t>
  </si>
  <si>
    <t>Comuniación de informe con radicado 20251500062633 del 28/02/2025</t>
  </si>
  <si>
    <t>No. 1: Realizar el tratamiento oportuno a los riesgos identificados en el proyecto, registrados en la ficha MGA (...)
No. 2: Realizar un estricto control en la ejecución de los contratos y gestionar oportunamente los pagos a que haya lugar(...)
No. 3: Planear el inicio de los procesos de selección con antelación(...)
No. 4: Se recomienda sustentar en debida forma la adquisición de bienes y servicios de los proyectos (...)
No. 5: Reforzar los controles administrativos y operativos (...)</t>
  </si>
  <si>
    <t>Funcionario (s) / contratista (s)</t>
  </si>
  <si>
    <t>Seguimiento Estabilidad de Obras del Proceso Administración y Mantenimiento de Parques y Escenarios</t>
  </si>
  <si>
    <t xml:space="preserve">Funcionario (s) / contratista (s) </t>
  </si>
  <si>
    <t xml:space="preserve">STP </t>
  </si>
  <si>
    <t>Seguimiento Estabilidad de Obras del Proceso de Diseño y Construcción de Parques y Escenarios</t>
  </si>
  <si>
    <t>STC</t>
  </si>
  <si>
    <t xml:space="preserve">Seguimiento PIGA </t>
  </si>
  <si>
    <t>Seguimiento Asociación Público Privadas ( CAMPIN)</t>
  </si>
  <si>
    <t>Seguimiento Operación del Complejo Acuático</t>
  </si>
  <si>
    <t xml:space="preserve">Seguimiento al cumplimiento de requisitos legales de Seguridad y Salud en el Trabajo (SGSST) Decreto 1072 de 2015 -Resolución 312 de 2019. </t>
  </si>
  <si>
    <t xml:space="preserve">Jorge Zambrano 
Eduardo Torres </t>
  </si>
  <si>
    <t xml:space="preserve">VARIOS </t>
  </si>
  <si>
    <t>AUDITORIAS BASADAS EN RIESGOS</t>
  </si>
  <si>
    <t>Auditoría Proceso Adquisición de Bienes y Servicios y  procedimiento de liquidaciones - Decreto 371 de 2010</t>
  </si>
  <si>
    <t>SC</t>
  </si>
  <si>
    <t>Auditoría al Proceso de Fomento de la Actividad Física, el Deporte y la Recreación</t>
  </si>
  <si>
    <t xml:space="preserve">Eduardo Torres 
Hector Serrano
Diana Rocio Ospina </t>
  </si>
  <si>
    <t>STRD</t>
  </si>
  <si>
    <t xml:space="preserve">Auditoría al Proceso de Gestión Talento Humano </t>
  </si>
  <si>
    <t xml:space="preserve">Sandra Liliana Montes
María Paula Cogollo J.
Karen Pulido 
Pedro Guerrero
Edna González 
Sergio Ardila </t>
  </si>
  <si>
    <t>Auditoría al Proceso Planeación de la gestión</t>
  </si>
  <si>
    <t>5. ROL RELACIÓN CON ENTES EXTERNOS DE CONTROL</t>
  </si>
  <si>
    <t xml:space="preserve">Seguimiento  Avances Planes de Mejoramiento (CB- Veeduría Distrital - CGR-Archivo Distrital) </t>
  </si>
  <si>
    <t>Se comunicó al CICCI con memorando 20251500056133 el 24 de febrero de 2025</t>
  </si>
  <si>
    <t>No se formularon OM</t>
  </si>
  <si>
    <t>Seguimiento  Avances Planes de Mejoramiento Internos</t>
  </si>
  <si>
    <t xml:space="preserve">Jorge Zambrano </t>
  </si>
  <si>
    <t>Seguimiento al Plan de Mejoramiento suscritos con Archivo General de la Nacional (AGN)</t>
  </si>
  <si>
    <t xml:space="preserve">Alertas tempranas  sobre solicitudes de Visitas de Contraloría: Oportunidad, Integridad y Pertinencia. </t>
  </si>
  <si>
    <t xml:space="preserve">Jair González </t>
  </si>
  <si>
    <t>Sujeto a visitas y solicitudes</t>
  </si>
  <si>
    <t xml:space="preserve">Informe de cumplimiento - Rol OCI de relación
con entes externos de control (Visitas de Contralorías): Oportunidad, Integridad y Pertinencia. </t>
  </si>
  <si>
    <t>6. GESTION PROPIA DE LA OFICINA CONTROL INTERNO</t>
  </si>
  <si>
    <t>Realizar campañas de  fortalecimiento de competencias al equipo del proceso Control, Evaluación y Mejora.</t>
  </si>
  <si>
    <t>Equipo OCI o Externo</t>
  </si>
  <si>
    <t>OCI</t>
  </si>
  <si>
    <t xml:space="preserve">Seguimiento indicadores Oficina de Control Interno </t>
  </si>
  <si>
    <t>Según periodicidad del indicador</t>
  </si>
  <si>
    <t>Reporte cumplimiento Plan Operativo OCI</t>
  </si>
  <si>
    <t>Luz Angela Fonseca  
Equipo OCI</t>
  </si>
  <si>
    <t>Se radicó a la OAP con memorando 20241500570363 del 24 de diciembre de 2024 el cumplimiento al PO vigencia 2024
Así mismo se envió con memorando  20251500003803 de 09 de enero de 2025 la formualción al PO vig 2025</t>
  </si>
  <si>
    <t>Informe de Gestión Acumulada de la OCI</t>
  </si>
  <si>
    <t>Se remitió con memorando 20251500005653 del 13 de enero de 2025</t>
  </si>
  <si>
    <t xml:space="preserve">Gestión Documental OCI- TRD </t>
  </si>
  <si>
    <t xml:space="preserve">Claudia Ruíz 
Equipo OCI </t>
  </si>
  <si>
    <t>Permanente al finalizar cada trabajo de auditoría</t>
  </si>
  <si>
    <t xml:space="preserve">Actualización normograma OCI </t>
  </si>
  <si>
    <t xml:space="preserve">Karen Pulido </t>
  </si>
  <si>
    <t>A solicitud en el trabajo de auditoría</t>
  </si>
  <si>
    <t>Supervisión de las diferentes fases de auditorías,  seguimientos y evaluaciones</t>
  </si>
  <si>
    <t xml:space="preserve">Jefe OCI </t>
  </si>
  <si>
    <t>Para todos los trabajos de auditoría</t>
  </si>
  <si>
    <t>Revisión y actualización de la documentación (Estatuto, procedimientos, formatos) de la OCI</t>
  </si>
  <si>
    <t>Sujeto a necesidad</t>
  </si>
  <si>
    <t>GENERALIDADES Y OBSERVACIONES</t>
  </si>
  <si>
    <t>LUZ ANGELA FONSECA RUIZ</t>
  </si>
  <si>
    <t xml:space="preserve">JEFE OFICINA DE CONTROL INTERNO  (E) </t>
  </si>
  <si>
    <t>APROBACIÓN</t>
  </si>
  <si>
    <t xml:space="preserve">Liliana Montes
Hector Serrano
María Paula Cogollo J. 
</t>
  </si>
  <si>
    <t xml:space="preserve">Jorge Zambrano 
Maria Paula Cogollo 
Liliana Montes 
Héctor Serrano </t>
  </si>
  <si>
    <t xml:space="preserve">
Pedro Guerrero 
Héctor Serrano (mantenimiento) 
Contador </t>
  </si>
  <si>
    <t>Acompañamiento toma de inventarios y cierre de almacen</t>
  </si>
  <si>
    <t>Seguimiento a Ejecución Presupuestal, contable y tesorería</t>
  </si>
  <si>
    <t>PLAN ANUAL DE AUDITORIA INTERNA -PAAI- V2
OFICINA DE CONTROL INTERNO -OCI-</t>
  </si>
  <si>
    <t>VIGENCIA 2025</t>
  </si>
  <si>
    <r>
      <rPr>
        <sz val="12"/>
        <rFont val="Arial"/>
        <family val="2"/>
      </rPr>
      <t xml:space="preserve">Este documento corresponde a la versión 3 del PAAI.
</t>
    </r>
    <r>
      <rPr>
        <sz val="14"/>
        <rFont val="Arial"/>
        <family val="2"/>
      </rPr>
      <t xml:space="preserve">
</t>
    </r>
  </si>
  <si>
    <t xml:space="preserve">COMITÉ INSTITUCIONAL DE COORDINACIÓN DE CONTROL INTERNO
ACTA No. 04 del 30/09/2025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</si>
</sst>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 &quot;años&quot;"/>
    <numFmt numFmtId="166" formatCode="0.0"/>
  </numFmts>
  <fonts count="47" x14ac:knownFonts="1">
    <font>
      <sz val="11"/>
      <color theme="1"/>
      <name val="Calibri"/>
      <family val="2"/>
      <scheme val="minor"/>
    </font>
    <font>
      <sz val="11"/>
      <color indexed="8"/>
      <name val="Calibri"/>
      <family val="2"/>
    </font>
    <font>
      <sz val="14"/>
      <name val="Arial"/>
      <family val="2"/>
    </font>
    <font>
      <b/>
      <sz val="14"/>
      <name val="Arial"/>
      <family val="2"/>
    </font>
    <font>
      <b/>
      <sz val="10"/>
      <name val="Arial"/>
      <family val="2"/>
    </font>
    <font>
      <sz val="12.5"/>
      <name val="Arial"/>
      <family val="2"/>
    </font>
    <font>
      <b/>
      <sz val="20"/>
      <name val="Cambria"/>
      <family val="1"/>
    </font>
    <font>
      <sz val="12"/>
      <name val="Cambria"/>
      <family val="1"/>
    </font>
    <font>
      <b/>
      <sz val="15"/>
      <name val="Arial"/>
      <family val="2"/>
    </font>
    <font>
      <sz val="12"/>
      <name val="Arial"/>
      <family val="2"/>
    </font>
    <font>
      <sz val="18"/>
      <name val="Arial"/>
      <family val="2"/>
    </font>
    <font>
      <b/>
      <sz val="11"/>
      <name val="Arial"/>
      <family val="2"/>
    </font>
    <font>
      <b/>
      <sz val="18"/>
      <name val="Arial"/>
      <family val="2"/>
    </font>
    <font>
      <b/>
      <sz val="14"/>
      <name val="Cambria"/>
      <family val="1"/>
    </font>
    <font>
      <b/>
      <sz val="12"/>
      <name val="Cambria"/>
      <family val="1"/>
    </font>
    <font>
      <sz val="10"/>
      <name val="Cambria"/>
      <family val="1"/>
    </font>
    <font>
      <b/>
      <sz val="14"/>
      <name val="Arial"/>
      <family val="2"/>
      <charset val="1"/>
    </font>
    <font>
      <b/>
      <sz val="9"/>
      <color indexed="81"/>
      <name val="Tahoma"/>
      <family val="2"/>
    </font>
    <font>
      <b/>
      <sz val="12.5"/>
      <name val="Arial"/>
      <family val="2"/>
    </font>
    <font>
      <b/>
      <sz val="16"/>
      <name val="Arial"/>
      <family val="2"/>
    </font>
    <font>
      <b/>
      <sz val="16"/>
      <name val="Cambria"/>
      <family val="1"/>
    </font>
    <font>
      <sz val="11"/>
      <color theme="1"/>
      <name val="Calibri"/>
      <family val="2"/>
      <scheme val="minor"/>
    </font>
    <font>
      <sz val="10"/>
      <color theme="1"/>
      <name val="Arial"/>
      <family val="2"/>
    </font>
    <font>
      <sz val="11"/>
      <name val="Arial"/>
      <family val="2"/>
    </font>
    <font>
      <b/>
      <sz val="12"/>
      <color theme="1"/>
      <name val="Arial"/>
      <family val="2"/>
    </font>
    <font>
      <b/>
      <sz val="16"/>
      <color theme="1"/>
      <name val="Arial"/>
      <family val="2"/>
    </font>
    <font>
      <b/>
      <sz val="9"/>
      <color theme="1"/>
      <name val="Arial"/>
      <family val="2"/>
    </font>
    <font>
      <sz val="9"/>
      <color theme="1"/>
      <name val="Arial"/>
      <family val="2"/>
    </font>
    <font>
      <b/>
      <sz val="11"/>
      <name val="Calibri"/>
      <family val="2"/>
    </font>
    <font>
      <b/>
      <sz val="10"/>
      <color theme="1"/>
      <name val="Arial"/>
      <family val="2"/>
    </font>
    <font>
      <sz val="10"/>
      <color theme="1"/>
      <name val="Calibri"/>
      <family val="2"/>
    </font>
    <font>
      <b/>
      <sz val="10"/>
      <name val="Calibri"/>
      <family val="2"/>
    </font>
    <font>
      <sz val="10"/>
      <color indexed="9"/>
      <name val="Arial"/>
      <family val="2"/>
    </font>
    <font>
      <sz val="11"/>
      <color rgb="FF000000"/>
      <name val="Calibri"/>
      <family val="2"/>
      <scheme val="minor"/>
    </font>
    <font>
      <b/>
      <sz val="14"/>
      <color rgb="FF000000"/>
      <name val="Arial"/>
      <family val="2"/>
    </font>
    <font>
      <sz val="12"/>
      <color rgb="FF000000"/>
      <name val="Arial"/>
      <family val="2"/>
    </font>
    <font>
      <sz val="12"/>
      <color rgb="FFFF0000"/>
      <name val="Arial"/>
      <family val="2"/>
    </font>
    <font>
      <sz val="12"/>
      <name val="Arial"/>
      <family val="2"/>
    </font>
    <font>
      <sz val="11"/>
      <name val="Cambria"/>
      <family val="1"/>
    </font>
    <font>
      <b/>
      <sz val="11"/>
      <name val="Arial"/>
      <family val="2"/>
    </font>
    <font>
      <sz val="12"/>
      <color rgb="FF000000"/>
      <name val="Cambria"/>
      <family val="1"/>
    </font>
    <font>
      <sz val="12"/>
      <color rgb="FF000000"/>
      <name val="Arial"/>
      <family val="2"/>
    </font>
    <font>
      <b/>
      <sz val="18"/>
      <color rgb="FFFF0000"/>
      <name val="Arial"/>
      <family val="2"/>
    </font>
    <font>
      <sz val="11"/>
      <color rgb="FF242424"/>
      <name val="Aptos Narrow"/>
      <family val="2"/>
    </font>
    <font>
      <sz val="12"/>
      <color rgb="FFFF0000"/>
      <name val="Arial"/>
      <family val="2"/>
    </font>
    <font>
      <b/>
      <sz val="18"/>
      <name val="Arial"/>
      <family val="2"/>
    </font>
    <font>
      <sz val="12.5"/>
      <color rgb="FF000000"/>
      <name val="Arial"/>
      <family val="2"/>
    </font>
  </fonts>
  <fills count="34">
    <fill>
      <patternFill patternType="none"/>
    </fill>
    <fill>
      <patternFill patternType="gray125"/>
    </fill>
    <fill>
      <patternFill patternType="solid">
        <fgColor indexed="9"/>
        <bgColor indexed="26"/>
      </patternFill>
    </fill>
    <fill>
      <patternFill patternType="solid">
        <fgColor theme="0" tint="-0.14999847407452621"/>
        <bgColor indexed="26"/>
      </patternFill>
    </fill>
    <fill>
      <patternFill patternType="solid">
        <fgColor theme="0"/>
        <bgColor indexed="26"/>
      </patternFill>
    </fill>
    <fill>
      <patternFill patternType="solid">
        <fgColor theme="0" tint="-4.9989318521683403E-2"/>
        <bgColor indexed="9"/>
      </patternFill>
    </fill>
    <fill>
      <patternFill patternType="solid">
        <fgColor theme="0" tint="-4.9989318521683403E-2"/>
        <bgColor indexed="31"/>
      </patternFill>
    </fill>
    <fill>
      <patternFill patternType="solid">
        <fgColor indexed="22"/>
        <bgColor indexed="31"/>
      </patternFill>
    </fill>
    <fill>
      <patternFill patternType="solid">
        <fgColor theme="4" tint="0.39997558519241921"/>
        <bgColor indexed="22"/>
      </patternFill>
    </fill>
    <fill>
      <patternFill patternType="solid">
        <fgColor theme="5" tint="0.39997558519241921"/>
        <bgColor indexed="29"/>
      </patternFill>
    </fill>
    <fill>
      <patternFill patternType="solid">
        <fgColor theme="9" tint="0.39997558519241921"/>
        <bgColor indexed="49"/>
      </patternFill>
    </fill>
    <fill>
      <patternFill patternType="solid">
        <fgColor theme="7" tint="0.59999389629810485"/>
        <bgColor indexed="29"/>
      </patternFill>
    </fill>
    <fill>
      <patternFill patternType="solid">
        <fgColor theme="0" tint="-0.14999847407452621"/>
        <bgColor indexed="31"/>
      </patternFill>
    </fill>
    <fill>
      <patternFill patternType="solid">
        <fgColor theme="3" tint="0.59999389629810485"/>
        <bgColor indexed="55"/>
      </patternFill>
    </fill>
    <fill>
      <patternFill patternType="solid">
        <fgColor theme="7" tint="0.39997558519241921"/>
        <bgColor indexed="22"/>
      </patternFill>
    </fill>
    <fill>
      <patternFill patternType="solid">
        <fgColor theme="9" tint="0.39997558519241921"/>
        <bgColor indexed="22"/>
      </patternFill>
    </fill>
    <fill>
      <patternFill patternType="solid">
        <fgColor theme="0" tint="-0.14999847407452621"/>
        <bgColor indexed="22"/>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4" tint="0.59999389629810485"/>
        <bgColor indexed="26"/>
      </patternFill>
    </fill>
    <fill>
      <patternFill patternType="solid">
        <fgColor indexed="9"/>
        <bgColor indexed="64"/>
      </patternFill>
    </fill>
    <fill>
      <patternFill patternType="solid">
        <fgColor rgb="FFFFFF99"/>
        <bgColor indexed="64"/>
      </patternFill>
    </fill>
    <fill>
      <patternFill patternType="solid">
        <fgColor theme="4" tint="0.59999389629810485"/>
        <bgColor indexed="64"/>
      </patternFill>
    </fill>
    <fill>
      <patternFill patternType="solid">
        <fgColor rgb="FFFFFF99"/>
        <bgColor theme="0"/>
      </patternFill>
    </fill>
    <fill>
      <patternFill patternType="solid">
        <fgColor theme="4" tint="0.59999389629810485"/>
        <bgColor theme="0"/>
      </patternFill>
    </fill>
    <fill>
      <patternFill patternType="solid">
        <fgColor theme="0" tint="-0.14999847407452621"/>
        <bgColor indexed="64"/>
      </patternFill>
    </fill>
    <fill>
      <patternFill patternType="solid">
        <fgColor rgb="FFFFC000"/>
        <bgColor indexed="26"/>
      </patternFill>
    </fill>
    <fill>
      <patternFill patternType="solid">
        <fgColor rgb="FFC0C0C0"/>
        <bgColor rgb="FFC0C0C0"/>
      </patternFill>
    </fill>
    <fill>
      <patternFill patternType="solid">
        <fgColor theme="3" tint="0.59999389629810485"/>
        <bgColor indexed="26"/>
      </patternFill>
    </fill>
    <fill>
      <patternFill patternType="solid">
        <fgColor rgb="FFFFFFFF"/>
        <bgColor rgb="FFFFFFCC"/>
      </patternFill>
    </fill>
    <fill>
      <patternFill patternType="solid">
        <fgColor theme="0"/>
        <bgColor indexed="22"/>
      </patternFill>
    </fill>
  </fills>
  <borders count="73">
    <border>
      <left/>
      <right/>
      <top/>
      <bottom/>
      <diagonal/>
    </border>
    <border>
      <left/>
      <right/>
      <top style="thin">
        <color indexed="64"/>
      </top>
      <bottom style="thin">
        <color indexed="64"/>
      </bottom>
      <diagonal/>
    </border>
    <border>
      <left style="thick">
        <color indexed="8"/>
      </left>
      <right style="thick">
        <color indexed="8"/>
      </right>
      <top/>
      <bottom/>
      <diagonal/>
    </border>
    <border>
      <left style="thick">
        <color indexed="8"/>
      </left>
      <right/>
      <top/>
      <bottom/>
      <diagonal/>
    </border>
    <border>
      <left style="medium">
        <color indexed="8"/>
      </left>
      <right style="thick">
        <color indexed="8"/>
      </right>
      <top style="thin">
        <color indexed="64"/>
      </top>
      <bottom style="thin">
        <color indexed="64"/>
      </bottom>
      <diagonal/>
    </border>
    <border>
      <left style="medium">
        <color indexed="8"/>
      </left>
      <right/>
      <top style="thin">
        <color indexed="64"/>
      </top>
      <bottom style="thin">
        <color indexed="64"/>
      </bottom>
      <diagonal/>
    </border>
    <border>
      <left style="medium">
        <color indexed="64"/>
      </left>
      <right style="thin">
        <color indexed="8"/>
      </right>
      <top style="medium">
        <color indexed="64"/>
      </top>
      <bottom style="thick">
        <color indexed="8"/>
      </bottom>
      <diagonal/>
    </border>
    <border>
      <left style="thick">
        <color indexed="8"/>
      </left>
      <right style="thin">
        <color indexed="8"/>
      </right>
      <top style="medium">
        <color indexed="64"/>
      </top>
      <bottom style="thick">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style="thick">
        <color indexed="8"/>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ck">
        <color indexed="8"/>
      </left>
      <right style="thick">
        <color indexed="8"/>
      </right>
      <top style="thick">
        <color indexed="8"/>
      </top>
      <bottom style="thick">
        <color indexed="8"/>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thin">
        <color indexed="8"/>
      </left>
      <right/>
      <top style="medium">
        <color indexed="64"/>
      </top>
      <bottom style="thin">
        <color indexed="8"/>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ck">
        <color indexed="8"/>
      </right>
      <top/>
      <bottom/>
      <diagonal/>
    </border>
    <border>
      <left style="thin">
        <color indexed="64"/>
      </left>
      <right style="medium">
        <color indexed="8"/>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ck">
        <color indexed="8"/>
      </left>
      <right style="medium">
        <color indexed="64"/>
      </right>
      <top/>
      <bottom/>
      <diagonal/>
    </border>
    <border>
      <left style="medium">
        <color indexed="8"/>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medium">
        <color indexed="64"/>
      </left>
      <right style="medium">
        <color indexed="64"/>
      </right>
      <top style="thin">
        <color indexed="64"/>
      </top>
      <bottom/>
      <diagonal/>
    </border>
    <border>
      <left style="medium">
        <color indexed="64"/>
      </left>
      <right style="thin">
        <color indexed="8"/>
      </right>
      <top style="thick">
        <color indexed="8"/>
      </top>
      <bottom/>
      <diagonal/>
    </border>
    <border>
      <left style="thick">
        <color indexed="8"/>
      </left>
      <right style="thin">
        <color indexed="8"/>
      </right>
      <top style="thick">
        <color indexed="8"/>
      </top>
      <bottom/>
      <diagonal/>
    </border>
    <border>
      <left style="thin">
        <color indexed="8"/>
      </left>
      <right style="thin">
        <color indexed="8"/>
      </right>
      <top style="thin">
        <color indexed="8"/>
      </top>
      <bottom/>
      <diagonal/>
    </border>
    <border>
      <left style="thin">
        <color indexed="8"/>
      </left>
      <right/>
      <top style="thick">
        <color indexed="8"/>
      </top>
      <bottom/>
      <diagonal/>
    </border>
    <border>
      <left style="thin">
        <color indexed="8"/>
      </left>
      <right style="thin">
        <color indexed="8"/>
      </right>
      <top/>
      <bottom/>
      <diagonal/>
    </border>
    <border>
      <left style="thin">
        <color indexed="8"/>
      </left>
      <right style="thin">
        <color indexed="8"/>
      </right>
      <top style="thick">
        <color indexed="8"/>
      </top>
      <bottom/>
      <diagonal/>
    </border>
    <border>
      <left style="thin">
        <color indexed="8"/>
      </left>
      <right style="medium">
        <color indexed="64"/>
      </right>
      <top style="thick">
        <color indexed="8"/>
      </top>
      <bottom/>
      <diagonal/>
    </border>
    <border>
      <left style="thick">
        <color indexed="8"/>
      </left>
      <right/>
      <top/>
      <bottom style="thin">
        <color indexed="64"/>
      </bottom>
      <diagonal/>
    </border>
    <border>
      <left style="thick">
        <color indexed="8"/>
      </left>
      <right style="thin">
        <color indexed="64"/>
      </right>
      <top/>
      <bottom style="thin">
        <color indexed="64"/>
      </bottom>
      <diagonal/>
    </border>
    <border>
      <left style="thin">
        <color auto="1"/>
      </left>
      <right style="thin">
        <color auto="1"/>
      </right>
      <top/>
      <bottom/>
      <diagonal/>
    </border>
    <border>
      <left/>
      <right style="thin">
        <color indexed="8"/>
      </right>
      <top style="thick">
        <color indexed="8"/>
      </top>
      <bottom/>
      <diagonal/>
    </border>
  </borders>
  <cellStyleXfs count="5">
    <xf numFmtId="0" fontId="0" fillId="0" borderId="0"/>
    <xf numFmtId="0" fontId="1" fillId="0" borderId="0"/>
    <xf numFmtId="9" fontId="21" fillId="0" borderId="0" applyFont="0" applyFill="0" applyBorder="0" applyAlignment="0" applyProtection="0"/>
    <xf numFmtId="0" fontId="22" fillId="0" borderId="0"/>
    <xf numFmtId="164" fontId="21" fillId="0" borderId="0" applyFont="0" applyFill="0" applyBorder="0" applyAlignment="0" applyProtection="0"/>
  </cellStyleXfs>
  <cellXfs count="411">
    <xf numFmtId="0" fontId="0" fillId="0" borderId="0" xfId="0"/>
    <xf numFmtId="0" fontId="7" fillId="2" borderId="0" xfId="1" applyFont="1" applyFill="1" applyAlignment="1">
      <alignment horizontal="center" vertical="center" wrapText="1"/>
    </xf>
    <xf numFmtId="0" fontId="11" fillId="15" borderId="14" xfId="1" applyFont="1" applyFill="1" applyBorder="1" applyAlignment="1">
      <alignment horizontal="center" vertical="center" wrapText="1"/>
    </xf>
    <xf numFmtId="0" fontId="12" fillId="0" borderId="14" xfId="1" applyFont="1" applyBorder="1" applyAlignment="1">
      <alignment horizontal="center" vertical="center" wrapText="1"/>
    </xf>
    <xf numFmtId="0" fontId="4" fillId="0" borderId="14" xfId="1" applyFont="1" applyBorder="1" applyAlignment="1">
      <alignment horizontal="center" vertical="center" wrapText="1"/>
    </xf>
    <xf numFmtId="0" fontId="12" fillId="2" borderId="14" xfId="1" applyFont="1" applyFill="1" applyBorder="1" applyAlignment="1">
      <alignment horizontal="center" vertical="center" wrapText="1"/>
    </xf>
    <xf numFmtId="0" fontId="7" fillId="2" borderId="21" xfId="1" applyFont="1" applyFill="1" applyBorder="1" applyAlignment="1">
      <alignment vertical="center" wrapText="1"/>
    </xf>
    <xf numFmtId="0" fontId="7" fillId="2" borderId="0" xfId="1" applyFont="1" applyFill="1" applyAlignment="1">
      <alignment vertical="center" wrapText="1"/>
    </xf>
    <xf numFmtId="0" fontId="14" fillId="0" borderId="0" xfId="1" applyFont="1" applyAlignment="1">
      <alignment horizontal="center" vertical="center" wrapText="1"/>
    </xf>
    <xf numFmtId="0" fontId="14" fillId="17" borderId="0" xfId="1" applyFont="1" applyFill="1" applyAlignment="1">
      <alignment horizontal="center" vertical="center" wrapText="1"/>
    </xf>
    <xf numFmtId="0" fontId="14"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13" fillId="2" borderId="19" xfId="1" applyFont="1" applyFill="1" applyBorder="1" applyAlignment="1">
      <alignment horizontal="center" vertical="center" wrapText="1"/>
    </xf>
    <xf numFmtId="0" fontId="16" fillId="2" borderId="23" xfId="1" applyFont="1" applyFill="1" applyBorder="1" applyAlignment="1">
      <alignment horizontal="center" vertical="center" wrapText="1"/>
    </xf>
    <xf numFmtId="0" fontId="16" fillId="0" borderId="23" xfId="1" applyFont="1" applyBorder="1" applyAlignment="1">
      <alignment horizontal="center" vertical="center" wrapText="1"/>
    </xf>
    <xf numFmtId="0" fontId="14" fillId="2" borderId="24" xfId="1" applyFont="1" applyFill="1" applyBorder="1" applyAlignment="1">
      <alignment horizontal="center" vertical="center" wrapText="1"/>
    </xf>
    <xf numFmtId="0" fontId="7" fillId="4" borderId="0" xfId="1" applyFont="1" applyFill="1" applyAlignment="1">
      <alignment vertical="center" wrapText="1"/>
    </xf>
    <xf numFmtId="0" fontId="14" fillId="4" borderId="0" xfId="1" applyFont="1" applyFill="1" applyAlignment="1">
      <alignment horizontal="center" vertical="center" wrapText="1"/>
    </xf>
    <xf numFmtId="0" fontId="7" fillId="4" borderId="0" xfId="1" applyFont="1" applyFill="1" applyAlignment="1">
      <alignment horizontal="center" vertical="center" wrapText="1"/>
    </xf>
    <xf numFmtId="0" fontId="11" fillId="14" borderId="14" xfId="1" applyFont="1" applyFill="1" applyBorder="1" applyAlignment="1">
      <alignment horizontal="center" vertical="center" wrapText="1"/>
    </xf>
    <xf numFmtId="0" fontId="18" fillId="0" borderId="14" xfId="1" applyFont="1" applyBorder="1" applyAlignment="1">
      <alignment horizontal="center" vertical="center" wrapText="1"/>
    </xf>
    <xf numFmtId="0" fontId="18" fillId="2" borderId="14"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14" fillId="22" borderId="14" xfId="1" applyFont="1" applyFill="1" applyBorder="1" applyAlignment="1">
      <alignment horizontal="center" vertical="center" wrapText="1"/>
    </xf>
    <xf numFmtId="0" fontId="13" fillId="22" borderId="14" xfId="1" applyFont="1" applyFill="1" applyBorder="1" applyAlignment="1">
      <alignment horizontal="center" vertical="center" wrapText="1"/>
    </xf>
    <xf numFmtId="0" fontId="12" fillId="0" borderId="14" xfId="1" applyFont="1" applyBorder="1" applyAlignment="1">
      <alignment vertical="center" wrapText="1"/>
    </xf>
    <xf numFmtId="0" fontId="7" fillId="4" borderId="0" xfId="1" applyFont="1" applyFill="1" applyAlignment="1">
      <alignment horizontal="left" vertical="center" wrapText="1"/>
    </xf>
    <xf numFmtId="0" fontId="12" fillId="0" borderId="25" xfId="1" applyFont="1" applyBorder="1" applyAlignment="1">
      <alignment horizontal="center" vertical="center" wrapText="1"/>
    </xf>
    <xf numFmtId="0" fontId="6" fillId="2" borderId="0" xfId="1" applyFont="1" applyFill="1" applyAlignment="1">
      <alignment horizontal="center" vertical="center" wrapText="1"/>
    </xf>
    <xf numFmtId="0" fontId="8" fillId="4" borderId="0" xfId="1" applyFont="1" applyFill="1" applyAlignment="1">
      <alignment horizontal="center" vertical="center"/>
    </xf>
    <xf numFmtId="0" fontId="2" fillId="0" borderId="0" xfId="1" applyFont="1" applyAlignment="1">
      <alignment horizontal="justify" vertical="center" wrapText="1"/>
    </xf>
    <xf numFmtId="0" fontId="3" fillId="0" borderId="0" xfId="1" applyFont="1" applyAlignment="1">
      <alignment horizontal="left" vertical="center" wrapText="1"/>
    </xf>
    <xf numFmtId="0" fontId="2" fillId="2" borderId="0" xfId="1" applyFont="1" applyFill="1" applyAlignment="1">
      <alignment horizontal="justify" vertical="center" wrapText="1"/>
    </xf>
    <xf numFmtId="0" fontId="3" fillId="2" borderId="0" xfId="1" applyFont="1" applyFill="1" applyAlignment="1">
      <alignment horizontal="justify" vertical="center" wrapText="1"/>
    </xf>
    <xf numFmtId="49" fontId="2" fillId="0" borderId="0" xfId="1" applyNumberFormat="1" applyFont="1" applyAlignment="1">
      <alignment horizontal="justify" vertical="center" wrapText="1"/>
    </xf>
    <xf numFmtId="0" fontId="3" fillId="0" borderId="0" xfId="1" applyFont="1" applyAlignment="1">
      <alignment horizontal="justify" vertical="center" wrapText="1"/>
    </xf>
    <xf numFmtId="0" fontId="9" fillId="0" borderId="0" xfId="1" applyFont="1" applyAlignment="1">
      <alignment horizontal="left" vertical="center" wrapText="1"/>
    </xf>
    <xf numFmtId="0" fontId="3" fillId="6" borderId="0" xfId="1" applyFont="1" applyFill="1" applyAlignment="1">
      <alignment horizontal="center" vertical="center" wrapText="1"/>
    </xf>
    <xf numFmtId="0" fontId="3" fillId="13" borderId="0" xfId="1" applyFont="1" applyFill="1" applyAlignment="1">
      <alignment horizontal="center" vertical="center" wrapText="1"/>
    </xf>
    <xf numFmtId="0" fontId="13" fillId="16" borderId="0" xfId="1" applyFont="1" applyFill="1" applyAlignment="1">
      <alignment horizontal="center" vertical="center" wrapText="1"/>
    </xf>
    <xf numFmtId="0" fontId="2" fillId="2" borderId="0" xfId="1" applyFont="1" applyFill="1" applyAlignment="1">
      <alignment horizontal="left" vertical="center" wrapText="1"/>
    </xf>
    <xf numFmtId="0" fontId="9" fillId="2" borderId="1" xfId="1" applyFont="1" applyFill="1" applyBorder="1" applyAlignment="1">
      <alignment horizontal="center" vertical="center" wrapText="1"/>
    </xf>
    <xf numFmtId="0" fontId="12" fillId="17" borderId="14" xfId="1" applyFont="1" applyFill="1" applyBorder="1" applyAlignment="1">
      <alignment horizontal="center" vertical="center" wrapText="1"/>
    </xf>
    <xf numFmtId="0" fontId="18" fillId="0" borderId="14" xfId="1" applyFont="1" applyBorder="1" applyAlignment="1">
      <alignment vertical="center" wrapText="1"/>
    </xf>
    <xf numFmtId="0" fontId="7" fillId="2" borderId="0" xfId="1" applyFont="1" applyFill="1" applyAlignment="1">
      <alignment vertical="center"/>
    </xf>
    <xf numFmtId="0" fontId="7" fillId="4" borderId="0" xfId="1" applyFont="1" applyFill="1" applyAlignment="1">
      <alignment vertical="center"/>
    </xf>
    <xf numFmtId="9" fontId="7" fillId="2" borderId="0" xfId="2" applyFont="1" applyFill="1" applyAlignment="1">
      <alignment horizontal="center" vertical="center" wrapText="1"/>
    </xf>
    <xf numFmtId="0" fontId="12" fillId="2" borderId="25" xfId="1" applyFont="1" applyFill="1" applyBorder="1" applyAlignment="1">
      <alignment vertical="center" wrapText="1"/>
    </xf>
    <xf numFmtId="0" fontId="12" fillId="2" borderId="14" xfId="1" applyFont="1" applyFill="1" applyBorder="1" applyAlignment="1">
      <alignment vertical="center" wrapText="1"/>
    </xf>
    <xf numFmtId="0" fontId="12" fillId="0" borderId="25" xfId="1" applyFont="1" applyBorder="1" applyAlignment="1">
      <alignment vertical="center" wrapText="1"/>
    </xf>
    <xf numFmtId="0" fontId="7" fillId="2" borderId="25" xfId="1" applyFont="1" applyFill="1" applyBorder="1" applyAlignment="1">
      <alignment horizontal="center" vertical="center" wrapText="1"/>
    </xf>
    <xf numFmtId="0" fontId="14" fillId="22" borderId="25"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3" fillId="5" borderId="34" xfId="1" applyFont="1" applyFill="1" applyBorder="1" applyAlignment="1">
      <alignment horizontal="left" vertical="center" wrapText="1"/>
    </xf>
    <xf numFmtId="0" fontId="3" fillId="5" borderId="34" xfId="1" applyFont="1" applyFill="1" applyBorder="1" applyAlignment="1">
      <alignment horizontal="justify" vertical="center" wrapText="1"/>
    </xf>
    <xf numFmtId="0" fontId="7" fillId="2" borderId="0" xfId="1" applyFont="1" applyFill="1" applyAlignment="1">
      <alignment horizontal="center" vertical="center"/>
    </xf>
    <xf numFmtId="0" fontId="15" fillId="2" borderId="0" xfId="1" applyFont="1" applyFill="1" applyAlignment="1">
      <alignment horizontal="center" vertical="center"/>
    </xf>
    <xf numFmtId="0" fontId="7" fillId="2" borderId="22" xfId="1" applyFont="1" applyFill="1" applyBorder="1" applyAlignment="1">
      <alignment vertical="center"/>
    </xf>
    <xf numFmtId="0" fontId="13" fillId="2" borderId="21" xfId="1" applyFont="1" applyFill="1" applyBorder="1" applyAlignment="1">
      <alignment horizontal="center" vertical="center" wrapText="1"/>
    </xf>
    <xf numFmtId="0" fontId="7" fillId="4" borderId="0" xfId="1" applyFont="1" applyFill="1" applyAlignment="1">
      <alignment horizontal="center" vertical="center"/>
    </xf>
    <xf numFmtId="0" fontId="15" fillId="4" borderId="0" xfId="1" applyFont="1" applyFill="1" applyAlignment="1">
      <alignment horizontal="center" vertical="center"/>
    </xf>
    <xf numFmtId="0" fontId="7" fillId="2" borderId="36" xfId="1" applyFont="1" applyFill="1" applyBorder="1" applyAlignment="1">
      <alignment vertical="center"/>
    </xf>
    <xf numFmtId="0" fontId="6" fillId="2" borderId="37" xfId="1" applyFont="1" applyFill="1" applyBorder="1" applyAlignment="1">
      <alignment vertical="center" wrapText="1"/>
    </xf>
    <xf numFmtId="0" fontId="6" fillId="2" borderId="38" xfId="1" applyFont="1" applyFill="1" applyBorder="1" applyAlignment="1">
      <alignment vertical="center" wrapText="1"/>
    </xf>
    <xf numFmtId="0" fontId="7" fillId="2" borderId="21" xfId="1" applyFont="1" applyFill="1" applyBorder="1" applyAlignment="1">
      <alignment vertical="center"/>
    </xf>
    <xf numFmtId="0" fontId="8" fillId="4" borderId="39" xfId="1" applyFont="1" applyFill="1" applyBorder="1" applyAlignment="1">
      <alignment horizontal="center" vertical="center"/>
    </xf>
    <xf numFmtId="0" fontId="7" fillId="2" borderId="21" xfId="1" applyFont="1" applyFill="1" applyBorder="1" applyAlignment="1">
      <alignment horizontal="center" vertical="center" wrapText="1"/>
    </xf>
    <xf numFmtId="0" fontId="13" fillId="17" borderId="0" xfId="1" applyFont="1" applyFill="1" applyAlignment="1">
      <alignment horizontal="center" vertical="center" wrapText="1"/>
    </xf>
    <xf numFmtId="0" fontId="13" fillId="2" borderId="0" xfId="1" applyFont="1" applyFill="1" applyAlignment="1">
      <alignment horizontal="center" vertical="center" wrapText="1"/>
    </xf>
    <xf numFmtId="0" fontId="7" fillId="2" borderId="19" xfId="1" applyFont="1" applyFill="1" applyBorder="1" applyAlignment="1">
      <alignment vertical="center"/>
    </xf>
    <xf numFmtId="0" fontId="11" fillId="14" borderId="44" xfId="1" applyFont="1" applyFill="1" applyBorder="1" applyAlignment="1">
      <alignment horizontal="center" vertical="center" wrapText="1"/>
    </xf>
    <xf numFmtId="0" fontId="12" fillId="0" borderId="44" xfId="1" applyFont="1" applyBorder="1" applyAlignment="1">
      <alignment horizontal="center" vertical="center" wrapText="1"/>
    </xf>
    <xf numFmtId="0" fontId="12" fillId="2" borderId="44" xfId="1" applyFont="1" applyFill="1" applyBorder="1" applyAlignment="1">
      <alignment horizontal="center" vertical="center" wrapText="1"/>
    </xf>
    <xf numFmtId="0" fontId="11" fillId="15" borderId="18" xfId="1" applyFont="1" applyFill="1" applyBorder="1" applyAlignment="1">
      <alignment horizontal="center" vertical="center" wrapText="1"/>
    </xf>
    <xf numFmtId="0" fontId="12" fillId="0" borderId="18" xfId="1" applyFont="1" applyBorder="1" applyAlignment="1">
      <alignment horizontal="center" vertical="center" wrapText="1"/>
    </xf>
    <xf numFmtId="0" fontId="4" fillId="0" borderId="18" xfId="1" applyFont="1" applyBorder="1" applyAlignment="1">
      <alignment horizontal="center" vertical="center" wrapText="1"/>
    </xf>
    <xf numFmtId="0" fontId="12" fillId="2" borderId="18" xfId="1" applyFont="1" applyFill="1" applyBorder="1" applyAlignment="1">
      <alignment horizontal="center" vertical="center" wrapText="1"/>
    </xf>
    <xf numFmtId="0" fontId="7" fillId="4" borderId="14" xfId="1" applyFont="1" applyFill="1" applyBorder="1" applyAlignment="1">
      <alignment vertical="center" wrapText="1"/>
    </xf>
    <xf numFmtId="0" fontId="12" fillId="17" borderId="25" xfId="1" applyFont="1" applyFill="1" applyBorder="1" applyAlignment="1">
      <alignment vertical="center" wrapText="1"/>
    </xf>
    <xf numFmtId="0" fontId="12" fillId="17" borderId="28" xfId="1" applyFont="1" applyFill="1" applyBorder="1" applyAlignment="1">
      <alignment vertical="center" wrapText="1"/>
    </xf>
    <xf numFmtId="0" fontId="12" fillId="17" borderId="14" xfId="1" applyFont="1" applyFill="1" applyBorder="1" applyAlignment="1">
      <alignment vertical="center" wrapText="1"/>
    </xf>
    <xf numFmtId="0" fontId="4" fillId="17" borderId="14" xfId="1" applyFont="1" applyFill="1" applyBorder="1" applyAlignment="1">
      <alignment horizontal="center" vertical="center" wrapText="1"/>
    </xf>
    <xf numFmtId="0" fontId="12" fillId="4" borderId="14" xfId="1" applyFont="1" applyFill="1" applyBorder="1" applyAlignment="1">
      <alignment horizontal="center" vertical="center" wrapText="1"/>
    </xf>
    <xf numFmtId="0" fontId="22" fillId="23" borderId="0" xfId="3" applyFill="1"/>
    <xf numFmtId="0" fontId="22" fillId="23" borderId="0" xfId="3" applyFill="1" applyAlignment="1">
      <alignment wrapText="1"/>
    </xf>
    <xf numFmtId="0" fontId="22" fillId="24" borderId="36" xfId="3" applyFill="1" applyBorder="1"/>
    <xf numFmtId="0" fontId="24" fillId="24" borderId="38" xfId="3" applyFont="1" applyFill="1" applyBorder="1" applyAlignment="1">
      <alignment vertical="center" wrapText="1"/>
    </xf>
    <xf numFmtId="0" fontId="25" fillId="25" borderId="37" xfId="3" applyFont="1" applyFill="1" applyBorder="1" applyAlignment="1">
      <alignment vertical="center" wrapText="1"/>
    </xf>
    <xf numFmtId="0" fontId="25" fillId="25" borderId="37" xfId="3" applyFont="1" applyFill="1" applyBorder="1" applyAlignment="1">
      <alignment horizontal="left" vertical="center"/>
    </xf>
    <xf numFmtId="0" fontId="25" fillId="25" borderId="38" xfId="3" applyFont="1" applyFill="1" applyBorder="1" applyAlignment="1">
      <alignment vertical="center" wrapText="1"/>
    </xf>
    <xf numFmtId="0" fontId="22" fillId="24" borderId="21" xfId="3" applyFill="1" applyBorder="1"/>
    <xf numFmtId="0" fontId="25" fillId="24" borderId="22" xfId="3" applyFont="1" applyFill="1" applyBorder="1" applyAlignment="1">
      <alignment vertical="center" wrapText="1"/>
    </xf>
    <xf numFmtId="0" fontId="25" fillId="25" borderId="23" xfId="3" applyFont="1" applyFill="1" applyBorder="1" applyAlignment="1">
      <alignment vertical="center" wrapText="1"/>
    </xf>
    <xf numFmtId="0" fontId="25" fillId="25" borderId="24" xfId="3" applyFont="1" applyFill="1" applyBorder="1" applyAlignment="1">
      <alignment vertical="center" wrapText="1"/>
    </xf>
    <xf numFmtId="0" fontId="26" fillId="24" borderId="19" xfId="0" applyFont="1" applyFill="1" applyBorder="1" applyAlignment="1">
      <alignment vertical="center" wrapText="1"/>
    </xf>
    <xf numFmtId="0" fontId="26" fillId="24" borderId="24" xfId="0" applyFont="1" applyFill="1" applyBorder="1" applyAlignment="1">
      <alignment vertical="center" wrapText="1"/>
    </xf>
    <xf numFmtId="0" fontId="27" fillId="27" borderId="50" xfId="0" applyFont="1" applyFill="1" applyBorder="1" applyAlignment="1">
      <alignment vertical="center" wrapText="1"/>
    </xf>
    <xf numFmtId="0" fontId="26" fillId="27" borderId="50" xfId="0" applyFont="1" applyFill="1" applyBorder="1" applyAlignment="1">
      <alignment vertical="center"/>
    </xf>
    <xf numFmtId="0" fontId="26" fillId="27" borderId="50" xfId="0" applyFont="1" applyFill="1" applyBorder="1" applyAlignment="1">
      <alignment vertical="center" wrapText="1"/>
    </xf>
    <xf numFmtId="0" fontId="26" fillId="26" borderId="50" xfId="0" applyFont="1" applyFill="1" applyBorder="1" applyAlignment="1">
      <alignment vertical="center" wrapText="1"/>
    </xf>
    <xf numFmtId="0" fontId="26" fillId="26" borderId="51" xfId="0" applyFont="1" applyFill="1" applyBorder="1" applyAlignment="1">
      <alignment vertical="center" wrapText="1"/>
    </xf>
    <xf numFmtId="0" fontId="22" fillId="23" borderId="21" xfId="3" applyFill="1" applyBorder="1" applyAlignment="1">
      <alignment vertical="center"/>
    </xf>
    <xf numFmtId="0" fontId="28" fillId="25" borderId="16" xfId="3" applyFont="1" applyFill="1" applyBorder="1" applyAlignment="1">
      <alignment horizontal="center" vertical="center" wrapText="1"/>
    </xf>
    <xf numFmtId="9" fontId="28" fillId="25" borderId="13" xfId="3" applyNumberFormat="1" applyFont="1" applyFill="1" applyBorder="1" applyAlignment="1">
      <alignment horizontal="center" vertical="center" wrapText="1"/>
    </xf>
    <xf numFmtId="9" fontId="28" fillId="24" borderId="13" xfId="3" applyNumberFormat="1" applyFont="1" applyFill="1" applyBorder="1" applyAlignment="1">
      <alignment horizontal="center" vertical="center" wrapText="1"/>
    </xf>
    <xf numFmtId="0" fontId="28" fillId="25" borderId="38" xfId="3" applyFont="1" applyFill="1" applyBorder="1" applyAlignment="1">
      <alignment horizontal="center" vertical="center" wrapText="1"/>
    </xf>
    <xf numFmtId="9" fontId="28" fillId="24" borderId="38" xfId="3" applyNumberFormat="1" applyFont="1" applyFill="1" applyBorder="1" applyAlignment="1">
      <alignment horizontal="center" vertical="center" wrapText="1"/>
    </xf>
    <xf numFmtId="0" fontId="28" fillId="25" borderId="13" xfId="3" applyFont="1" applyFill="1" applyBorder="1" applyAlignment="1">
      <alignment horizontal="center" vertical="center" wrapText="1"/>
    </xf>
    <xf numFmtId="0" fontId="22" fillId="23" borderId="22" xfId="3" applyFill="1" applyBorder="1" applyAlignment="1">
      <alignment vertical="center"/>
    </xf>
    <xf numFmtId="0" fontId="22" fillId="23" borderId="0" xfId="3" applyFill="1" applyAlignment="1">
      <alignment vertical="center"/>
    </xf>
    <xf numFmtId="0" fontId="30" fillId="18" borderId="47" xfId="3" applyFont="1" applyFill="1" applyBorder="1" applyAlignment="1">
      <alignment horizontal="center" vertical="center"/>
    </xf>
    <xf numFmtId="0" fontId="30" fillId="19" borderId="47" xfId="3" applyFont="1" applyFill="1" applyBorder="1" applyAlignment="1">
      <alignment horizontal="center" vertical="center"/>
    </xf>
    <xf numFmtId="0" fontId="30" fillId="20" borderId="47" xfId="3" applyFont="1" applyFill="1" applyBorder="1" applyAlignment="1">
      <alignment horizontal="center" vertical="center"/>
    </xf>
    <xf numFmtId="0" fontId="30" fillId="21" borderId="50" xfId="3" applyFont="1" applyFill="1" applyBorder="1" applyAlignment="1">
      <alignment horizontal="center" vertical="center"/>
    </xf>
    <xf numFmtId="0" fontId="31" fillId="25" borderId="47" xfId="3" applyFont="1" applyFill="1" applyBorder="1" applyAlignment="1">
      <alignment horizontal="center" vertical="center"/>
    </xf>
    <xf numFmtId="0" fontId="28" fillId="25" borderId="29" xfId="3" applyFont="1" applyFill="1" applyBorder="1" applyAlignment="1">
      <alignment horizontal="center" vertical="center" wrapText="1"/>
    </xf>
    <xf numFmtId="0" fontId="28" fillId="25" borderId="24" xfId="3" applyFont="1" applyFill="1" applyBorder="1" applyAlignment="1">
      <alignment horizontal="center" vertical="center" wrapText="1"/>
    </xf>
    <xf numFmtId="0" fontId="22" fillId="0" borderId="21" xfId="3" applyBorder="1" applyAlignment="1">
      <alignment vertical="center"/>
    </xf>
    <xf numFmtId="0" fontId="0" fillId="24" borderId="53" xfId="0" applyFill="1" applyBorder="1" applyAlignment="1">
      <alignment vertical="center" wrapText="1"/>
    </xf>
    <xf numFmtId="0" fontId="29" fillId="24" borderId="54" xfId="3" applyFont="1" applyFill="1" applyBorder="1" applyAlignment="1">
      <alignment horizontal="center" vertical="center"/>
    </xf>
    <xf numFmtId="0" fontId="29" fillId="28" borderId="14" xfId="3" applyFont="1" applyFill="1" applyBorder="1" applyAlignment="1">
      <alignment horizontal="center" vertical="center"/>
    </xf>
    <xf numFmtId="0" fontId="29" fillId="0" borderId="54" xfId="3" applyFont="1" applyBorder="1" applyAlignment="1">
      <alignment horizontal="center" vertical="center"/>
    </xf>
    <xf numFmtId="0" fontId="29" fillId="28" borderId="54" xfId="3" applyFont="1" applyFill="1" applyBorder="1" applyAlignment="1">
      <alignment horizontal="center" vertical="center"/>
    </xf>
    <xf numFmtId="165" fontId="22" fillId="24" borderId="54" xfId="4" applyNumberFormat="1" applyFont="1" applyFill="1" applyBorder="1" applyAlignment="1">
      <alignment horizontal="center" vertical="center"/>
    </xf>
    <xf numFmtId="0" fontId="22" fillId="28" borderId="54" xfId="4" applyNumberFormat="1" applyFont="1" applyFill="1" applyBorder="1" applyAlignment="1">
      <alignment horizontal="center" vertical="center"/>
    </xf>
    <xf numFmtId="0" fontId="22" fillId="24" borderId="54" xfId="3" applyFill="1" applyBorder="1" applyAlignment="1">
      <alignment vertical="center" wrapText="1"/>
    </xf>
    <xf numFmtId="0" fontId="22" fillId="28" borderId="54" xfId="3" applyFill="1" applyBorder="1" applyAlignment="1">
      <alignment horizontal="center" vertical="center" wrapText="1"/>
    </xf>
    <xf numFmtId="0" fontId="22" fillId="28" borderId="54" xfId="3" applyFill="1" applyBorder="1" applyAlignment="1">
      <alignment horizontal="center" vertical="center"/>
    </xf>
    <xf numFmtId="0" fontId="22" fillId="24" borderId="54" xfId="3" applyFill="1" applyBorder="1" applyAlignment="1">
      <alignment horizontal="justify" vertical="center" wrapText="1"/>
    </xf>
    <xf numFmtId="166" fontId="22" fillId="0" borderId="54" xfId="3" applyNumberFormat="1" applyBorder="1" applyAlignment="1">
      <alignment horizontal="center" vertical="center"/>
    </xf>
    <xf numFmtId="0" fontId="22" fillId="28" borderId="54" xfId="3" applyFill="1" applyBorder="1" applyAlignment="1">
      <alignment vertical="center" wrapText="1"/>
    </xf>
    <xf numFmtId="0" fontId="22" fillId="0" borderId="22" xfId="3" applyBorder="1" applyAlignment="1">
      <alignment vertical="center"/>
    </xf>
    <xf numFmtId="0" fontId="22" fillId="0" borderId="0" xfId="3" applyAlignment="1">
      <alignment vertical="center"/>
    </xf>
    <xf numFmtId="0" fontId="0" fillId="24" borderId="43" xfId="0" applyFill="1" applyBorder="1" applyAlignment="1">
      <alignment vertical="center" wrapText="1"/>
    </xf>
    <xf numFmtId="0" fontId="29" fillId="24" borderId="14" xfId="3" applyFont="1" applyFill="1" applyBorder="1" applyAlignment="1">
      <alignment horizontal="center" vertical="center"/>
    </xf>
    <xf numFmtId="0" fontId="32" fillId="0" borderId="21" xfId="3" applyFont="1" applyBorder="1" applyAlignment="1">
      <alignment vertical="center"/>
    </xf>
    <xf numFmtId="0" fontId="32" fillId="0" borderId="22" xfId="3" applyFont="1" applyBorder="1" applyAlignment="1">
      <alignment vertical="center"/>
    </xf>
    <xf numFmtId="0" fontId="32" fillId="0" borderId="0" xfId="3" applyFont="1" applyAlignment="1">
      <alignment vertical="center"/>
    </xf>
    <xf numFmtId="0" fontId="29" fillId="24" borderId="18" xfId="3" applyFont="1" applyFill="1" applyBorder="1" applyAlignment="1">
      <alignment horizontal="center" vertical="center"/>
    </xf>
    <xf numFmtId="0" fontId="29" fillId="0" borderId="32" xfId="3" applyFont="1" applyBorder="1" applyAlignment="1">
      <alignment horizontal="center" vertical="center"/>
    </xf>
    <xf numFmtId="0" fontId="33" fillId="24" borderId="35" xfId="0" applyFont="1" applyFill="1" applyBorder="1" applyAlignment="1">
      <alignment vertical="center" wrapText="1"/>
    </xf>
    <xf numFmtId="0" fontId="29" fillId="24" borderId="44" xfId="3" applyFont="1" applyFill="1" applyBorder="1" applyAlignment="1">
      <alignment horizontal="center" vertical="center"/>
    </xf>
    <xf numFmtId="0" fontId="29" fillId="0" borderId="44" xfId="3" applyFont="1" applyBorder="1" applyAlignment="1">
      <alignment horizontal="center" vertical="center"/>
    </xf>
    <xf numFmtId="0" fontId="32" fillId="0" borderId="19" xfId="3" applyFont="1" applyBorder="1"/>
    <xf numFmtId="0" fontId="32" fillId="0" borderId="23" xfId="3" applyFont="1" applyBorder="1" applyAlignment="1">
      <alignment wrapText="1"/>
    </xf>
    <xf numFmtId="0" fontId="32" fillId="0" borderId="23" xfId="3" applyFont="1" applyBorder="1"/>
    <xf numFmtId="0" fontId="32" fillId="0" borderId="24" xfId="3" applyFont="1" applyBorder="1"/>
    <xf numFmtId="0" fontId="32" fillId="0" borderId="0" xfId="3" applyFont="1"/>
    <xf numFmtId="0" fontId="32" fillId="0" borderId="0" xfId="3" applyFont="1" applyAlignment="1">
      <alignment wrapText="1"/>
    </xf>
    <xf numFmtId="0" fontId="4" fillId="0" borderId="0" xfId="3" applyFont="1"/>
    <xf numFmtId="0" fontId="22" fillId="0" borderId="0" xfId="3"/>
    <xf numFmtId="0" fontId="22" fillId="0" borderId="0" xfId="3" applyAlignment="1">
      <alignment wrapText="1"/>
    </xf>
    <xf numFmtId="0" fontId="22" fillId="21" borderId="54" xfId="3" applyFill="1" applyBorder="1" applyAlignment="1">
      <alignment vertical="center" wrapText="1"/>
    </xf>
    <xf numFmtId="0" fontId="9" fillId="2" borderId="0" xfId="1" applyFont="1" applyFill="1" applyAlignment="1">
      <alignment horizontal="center" vertical="center" wrapText="1"/>
    </xf>
    <xf numFmtId="0" fontId="14" fillId="29" borderId="14" xfId="1" applyFont="1" applyFill="1" applyBorder="1" applyAlignment="1">
      <alignment horizontal="center" vertical="center" wrapText="1"/>
    </xf>
    <xf numFmtId="0" fontId="7" fillId="0" borderId="14" xfId="1" applyFont="1" applyBorder="1" applyAlignment="1">
      <alignment vertical="center" wrapText="1"/>
    </xf>
    <xf numFmtId="0" fontId="12" fillId="2" borderId="15" xfId="1" applyFont="1" applyFill="1" applyBorder="1" applyAlignment="1">
      <alignment vertical="center" wrapText="1"/>
    </xf>
    <xf numFmtId="0" fontId="4" fillId="0" borderId="44" xfId="1" applyFont="1" applyBorder="1" applyAlignment="1">
      <alignment horizontal="center" vertical="center" wrapText="1"/>
    </xf>
    <xf numFmtId="0" fontId="34" fillId="30" borderId="14" xfId="0" applyFont="1" applyFill="1" applyBorder="1" applyAlignment="1">
      <alignment horizontal="center" vertical="center" wrapText="1"/>
    </xf>
    <xf numFmtId="0" fontId="12" fillId="0" borderId="54" xfId="1" applyFont="1" applyBorder="1" applyAlignment="1">
      <alignment horizontal="center" vertical="center" wrapText="1"/>
    </xf>
    <xf numFmtId="0" fontId="12" fillId="0" borderId="54" xfId="1" applyFont="1" applyBorder="1" applyAlignment="1">
      <alignment vertical="center" wrapText="1"/>
    </xf>
    <xf numFmtId="0" fontId="9" fillId="2" borderId="56" xfId="1" applyFont="1" applyFill="1" applyBorder="1" applyAlignment="1">
      <alignment horizontal="center" vertical="center" wrapText="1"/>
    </xf>
    <xf numFmtId="0" fontId="4" fillId="0" borderId="54" xfId="1" applyFont="1" applyBorder="1" applyAlignment="1">
      <alignment horizontal="center" vertical="center" wrapText="1"/>
    </xf>
    <xf numFmtId="0" fontId="23" fillId="2" borderId="39" xfId="1" applyFont="1" applyFill="1" applyBorder="1" applyAlignment="1">
      <alignment horizontal="center" vertical="center" wrapText="1"/>
    </xf>
    <xf numFmtId="14" fontId="23" fillId="2" borderId="39" xfId="1" applyNumberFormat="1" applyFont="1" applyFill="1" applyBorder="1" applyAlignment="1">
      <alignment horizontal="center" vertical="center" wrapText="1"/>
    </xf>
    <xf numFmtId="0" fontId="7" fillId="2" borderId="14" xfId="1" applyFont="1" applyFill="1" applyBorder="1" applyAlignment="1">
      <alignment vertical="center" wrapText="1"/>
    </xf>
    <xf numFmtId="14" fontId="38" fillId="2" borderId="39" xfId="1" applyNumberFormat="1" applyFont="1" applyFill="1" applyBorder="1" applyAlignment="1">
      <alignment horizontal="center" vertical="center" wrapText="1"/>
    </xf>
    <xf numFmtId="0" fontId="38" fillId="2" borderId="39" xfId="1" applyFont="1" applyFill="1" applyBorder="1" applyAlignment="1">
      <alignment horizontal="center" vertical="center" wrapText="1"/>
    </xf>
    <xf numFmtId="0" fontId="10" fillId="0" borderId="14" xfId="1" applyFont="1" applyBorder="1" applyAlignment="1">
      <alignment horizontal="center" vertical="center" wrapText="1"/>
    </xf>
    <xf numFmtId="0" fontId="10" fillId="2" borderId="14" xfId="1" applyFont="1" applyFill="1" applyBorder="1" applyAlignment="1">
      <alignment horizontal="center" vertical="center" wrapText="1"/>
    </xf>
    <xf numFmtId="0" fontId="10" fillId="2" borderId="59" xfId="1" applyFont="1" applyFill="1" applyBorder="1" applyAlignment="1">
      <alignment horizontal="center" vertical="center" wrapText="1"/>
    </xf>
    <xf numFmtId="0" fontId="42" fillId="0" borderId="14" xfId="1" applyFont="1" applyBorder="1" applyAlignment="1">
      <alignment horizontal="center" vertical="center" wrapText="1"/>
    </xf>
    <xf numFmtId="0" fontId="45" fillId="0" borderId="14" xfId="1" applyFont="1" applyBorder="1" applyAlignment="1">
      <alignment horizontal="center" vertical="center" wrapText="1"/>
    </xf>
    <xf numFmtId="0" fontId="12" fillId="2" borderId="15" xfId="1" applyFont="1" applyFill="1" applyBorder="1" applyAlignment="1">
      <alignment horizontal="center" vertical="center" wrapText="1"/>
    </xf>
    <xf numFmtId="0" fontId="4" fillId="9" borderId="64" xfId="1" applyFont="1" applyFill="1" applyBorder="1" applyAlignment="1">
      <alignment horizontal="center" vertical="center" textRotation="90" wrapText="1"/>
    </xf>
    <xf numFmtId="0" fontId="4" fillId="10" borderId="64" xfId="1" applyFont="1" applyFill="1" applyBorder="1" applyAlignment="1">
      <alignment horizontal="center" vertical="center" textRotation="90" wrapText="1"/>
    </xf>
    <xf numFmtId="0" fontId="4" fillId="11" borderId="64" xfId="1" applyFont="1" applyFill="1" applyBorder="1" applyAlignment="1">
      <alignment horizontal="center" vertical="center" textRotation="90" wrapText="1"/>
    </xf>
    <xf numFmtId="0" fontId="4" fillId="12" borderId="64" xfId="1" applyFont="1" applyFill="1" applyBorder="1" applyAlignment="1">
      <alignment horizontal="center" vertical="center" textRotation="90" wrapText="1"/>
    </xf>
    <xf numFmtId="0" fontId="11" fillId="6" borderId="62" xfId="1" applyFont="1" applyFill="1" applyBorder="1" applyAlignment="1">
      <alignment horizontal="center" vertical="center" textRotation="90" wrapText="1"/>
    </xf>
    <xf numFmtId="0" fontId="11" fillId="6" borderId="67" xfId="1" applyFont="1" applyFill="1" applyBorder="1" applyAlignment="1">
      <alignment horizontal="center" vertical="center" textRotation="90" wrapText="1"/>
    </xf>
    <xf numFmtId="0" fontId="11" fillId="6" borderId="68" xfId="1" applyFont="1" applyFill="1" applyBorder="1" applyAlignment="1">
      <alignment horizontal="center" vertical="center" textRotation="90" wrapText="1"/>
    </xf>
    <xf numFmtId="0" fontId="11" fillId="6" borderId="65" xfId="1" applyFont="1" applyFill="1" applyBorder="1" applyAlignment="1">
      <alignment horizontal="center" vertical="center" textRotation="90" wrapText="1"/>
    </xf>
    <xf numFmtId="0" fontId="2" fillId="17" borderId="14" xfId="1" applyFont="1" applyFill="1" applyBorder="1" applyAlignment="1">
      <alignment horizontal="center" vertical="center" wrapText="1"/>
    </xf>
    <xf numFmtId="0" fontId="2" fillId="17" borderId="14" xfId="1" applyFont="1" applyFill="1" applyBorder="1" applyAlignment="1">
      <alignment vertical="center" wrapText="1"/>
    </xf>
    <xf numFmtId="0" fontId="2" fillId="2" borderId="14"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11" fillId="14" borderId="54" xfId="1" applyFont="1" applyFill="1" applyBorder="1" applyAlignment="1">
      <alignment horizontal="center" vertical="center" wrapText="1"/>
    </xf>
    <xf numFmtId="0" fontId="45" fillId="0" borderId="54" xfId="1" applyFont="1" applyBorder="1" applyAlignment="1">
      <alignment horizontal="center" vertical="center" wrapText="1"/>
    </xf>
    <xf numFmtId="0" fontId="23" fillId="0" borderId="56" xfId="1" applyFont="1" applyBorder="1" applyAlignment="1">
      <alignment horizontal="center" vertical="center" wrapText="1"/>
    </xf>
    <xf numFmtId="0" fontId="45" fillId="0" borderId="14" xfId="1" applyFont="1" applyBorder="1" applyAlignment="1">
      <alignment vertical="center" wrapText="1"/>
    </xf>
    <xf numFmtId="0" fontId="12" fillId="0" borderId="15" xfId="1" applyFont="1" applyBorder="1" applyAlignment="1">
      <alignment horizontal="center" vertical="center" wrapText="1"/>
    </xf>
    <xf numFmtId="0" fontId="4" fillId="17" borderId="25" xfId="1" applyFont="1" applyFill="1" applyBorder="1" applyAlignment="1">
      <alignment horizontal="center" vertical="center" wrapText="1"/>
    </xf>
    <xf numFmtId="0" fontId="2" fillId="17" borderId="15" xfId="1" applyFont="1" applyFill="1" applyBorder="1" applyAlignment="1">
      <alignment horizontal="center" vertical="center" wrapText="1"/>
    </xf>
    <xf numFmtId="0" fontId="12" fillId="17" borderId="15" xfId="1" applyFont="1" applyFill="1" applyBorder="1" applyAlignment="1">
      <alignment horizontal="center" vertical="center" wrapText="1"/>
    </xf>
    <xf numFmtId="0" fontId="18" fillId="0" borderId="15" xfId="1" applyFont="1" applyBorder="1" applyAlignment="1">
      <alignment horizontal="center" vertical="center" wrapText="1"/>
    </xf>
    <xf numFmtId="0" fontId="18" fillId="0" borderId="25"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56" xfId="1" applyFont="1" applyBorder="1" applyAlignment="1">
      <alignment horizontal="center" vertical="center" wrapText="1"/>
    </xf>
    <xf numFmtId="0" fontId="12" fillId="0" borderId="26" xfId="1" applyFont="1" applyBorder="1" applyAlignment="1">
      <alignment horizontal="center" vertical="center" wrapText="1"/>
    </xf>
    <xf numFmtId="0" fontId="12" fillId="0" borderId="17" xfId="1" applyFont="1" applyBorder="1" applyAlignment="1">
      <alignment horizontal="center" vertical="center" wrapText="1"/>
    </xf>
    <xf numFmtId="0" fontId="7" fillId="2" borderId="15" xfId="1" applyFont="1" applyFill="1" applyBorder="1" applyAlignment="1">
      <alignment horizontal="center" vertical="center" wrapText="1"/>
    </xf>
    <xf numFmtId="0" fontId="7" fillId="2" borderId="14" xfId="1" applyFont="1" applyFill="1" applyBorder="1" applyAlignment="1">
      <alignment horizontal="center" vertical="center"/>
    </xf>
    <xf numFmtId="0" fontId="12" fillId="0" borderId="15" xfId="1" applyFont="1" applyBorder="1" applyAlignment="1">
      <alignment vertical="center" wrapText="1"/>
    </xf>
    <xf numFmtId="0" fontId="12" fillId="17" borderId="15" xfId="1" applyFont="1" applyFill="1" applyBorder="1" applyAlignment="1">
      <alignment vertical="center" wrapText="1"/>
    </xf>
    <xf numFmtId="0" fontId="18" fillId="0" borderId="15" xfId="1" applyFont="1" applyBorder="1" applyAlignment="1">
      <alignment vertical="center" wrapText="1"/>
    </xf>
    <xf numFmtId="0" fontId="7" fillId="4" borderId="15" xfId="1" applyFont="1" applyFill="1" applyBorder="1" applyAlignment="1">
      <alignment vertical="center" wrapText="1"/>
    </xf>
    <xf numFmtId="0" fontId="4" fillId="0" borderId="15" xfId="1" applyFont="1" applyBorder="1" applyAlignment="1">
      <alignment horizontal="center" vertical="center" wrapText="1"/>
    </xf>
    <xf numFmtId="0" fontId="12" fillId="0" borderId="57" xfId="1" applyFont="1" applyBorder="1" applyAlignment="1">
      <alignment horizontal="center" vertical="center" wrapText="1"/>
    </xf>
    <xf numFmtId="0" fontId="11" fillId="6" borderId="72" xfId="1" applyFont="1" applyFill="1" applyBorder="1" applyAlignment="1">
      <alignment horizontal="center" vertical="center" textRotation="90" wrapText="1"/>
    </xf>
    <xf numFmtId="0" fontId="4" fillId="0" borderId="25" xfId="1" applyFont="1" applyBorder="1" applyAlignment="1">
      <alignment horizontal="center" vertical="center" wrapText="1"/>
    </xf>
    <xf numFmtId="0" fontId="7" fillId="4" borderId="25" xfId="1" applyFont="1" applyFill="1" applyBorder="1" applyAlignment="1">
      <alignment vertical="center" wrapText="1"/>
    </xf>
    <xf numFmtId="0" fontId="4" fillId="0" borderId="17" xfId="1" applyFont="1" applyBorder="1" applyAlignment="1">
      <alignment horizontal="center" vertical="center" wrapText="1"/>
    </xf>
    <xf numFmtId="0" fontId="18" fillId="0" borderId="25" xfId="1" applyFont="1" applyBorder="1" applyAlignment="1">
      <alignment vertical="center" wrapText="1"/>
    </xf>
    <xf numFmtId="0" fontId="2" fillId="17" borderId="25" xfId="1" applyFont="1" applyFill="1" applyBorder="1" applyAlignment="1">
      <alignment vertical="center" wrapText="1"/>
    </xf>
    <xf numFmtId="0" fontId="4" fillId="0" borderId="46" xfId="1" applyFont="1" applyBorder="1" applyAlignment="1">
      <alignment horizontal="center" vertical="center" wrapText="1"/>
    </xf>
    <xf numFmtId="0" fontId="4" fillId="0" borderId="56" xfId="1" applyFont="1" applyBorder="1" applyAlignment="1">
      <alignment horizontal="center" vertical="center" wrapText="1"/>
    </xf>
    <xf numFmtId="0" fontId="6" fillId="2" borderId="14" xfId="1" applyFont="1" applyFill="1" applyBorder="1" applyAlignment="1">
      <alignment vertical="center" wrapText="1"/>
    </xf>
    <xf numFmtId="0" fontId="11" fillId="6" borderId="14" xfId="1" applyFont="1" applyFill="1" applyBorder="1" applyAlignment="1">
      <alignment horizontal="center" vertical="center" textRotation="90" wrapText="1"/>
    </xf>
    <xf numFmtId="0" fontId="26" fillId="25" borderId="48" xfId="0" applyFont="1" applyFill="1" applyBorder="1" applyAlignment="1">
      <alignment horizontal="center" vertical="center" wrapText="1"/>
    </xf>
    <xf numFmtId="0" fontId="27" fillId="26" borderId="49" xfId="0" applyFont="1" applyFill="1" applyBorder="1" applyAlignment="1">
      <alignment horizontal="center" vertical="center" wrapText="1"/>
    </xf>
    <xf numFmtId="0" fontId="27" fillId="26" borderId="50" xfId="0" applyFont="1" applyFill="1" applyBorder="1" applyAlignment="1">
      <alignment horizontal="center" vertical="center" wrapText="1"/>
    </xf>
    <xf numFmtId="0" fontId="29" fillId="25" borderId="52" xfId="3" applyFont="1" applyFill="1" applyBorder="1" applyAlignment="1">
      <alignment horizontal="center" vertical="center"/>
    </xf>
    <xf numFmtId="0" fontId="29" fillId="25" borderId="50" xfId="3" applyFont="1" applyFill="1" applyBorder="1" applyAlignment="1">
      <alignment horizontal="center" vertical="center"/>
    </xf>
    <xf numFmtId="0" fontId="29" fillId="25" borderId="51" xfId="3" applyFont="1" applyFill="1" applyBorder="1" applyAlignment="1">
      <alignment horizontal="center" vertical="center"/>
    </xf>
    <xf numFmtId="0" fontId="12" fillId="17" borderId="15" xfId="1" applyFont="1" applyFill="1" applyBorder="1" applyAlignment="1">
      <alignment horizontal="center" vertical="center" wrapText="1"/>
    </xf>
    <xf numFmtId="0" fontId="12" fillId="17" borderId="1" xfId="1" applyFont="1" applyFill="1" applyBorder="1" applyAlignment="1">
      <alignment horizontal="center" vertical="center" wrapText="1"/>
    </xf>
    <xf numFmtId="0" fontId="12" fillId="17" borderId="25" xfId="1" applyFont="1" applyFill="1" applyBorder="1" applyAlignment="1">
      <alignment horizontal="center" vertical="center" wrapText="1"/>
    </xf>
    <xf numFmtId="0" fontId="4" fillId="0" borderId="15" xfId="1" applyFont="1" applyBorder="1" applyAlignment="1">
      <alignment horizontal="center" vertical="center" wrapText="1"/>
    </xf>
    <xf numFmtId="0" fontId="4" fillId="0" borderId="1" xfId="1" applyFont="1" applyBorder="1" applyAlignment="1">
      <alignment horizontal="center" vertical="center" wrapText="1"/>
    </xf>
    <xf numFmtId="0" fontId="4" fillId="0" borderId="25" xfId="1" applyFont="1" applyBorder="1" applyAlignment="1">
      <alignment horizontal="center" vertical="center" wrapText="1"/>
    </xf>
    <xf numFmtId="0" fontId="10" fillId="0" borderId="14" xfId="1" applyFont="1" applyBorder="1" applyAlignment="1">
      <alignment horizontal="center" vertical="center" wrapText="1"/>
    </xf>
    <xf numFmtId="0" fontId="9" fillId="0" borderId="14" xfId="1" applyFont="1" applyBorder="1" applyAlignment="1">
      <alignment horizontal="center" vertical="center" wrapText="1"/>
    </xf>
    <xf numFmtId="0" fontId="5" fillId="0" borderId="14" xfId="1" applyFont="1" applyBorder="1" applyAlignment="1">
      <alignment horizontal="left" vertical="center" wrapText="1"/>
    </xf>
    <xf numFmtId="0" fontId="5" fillId="17" borderId="14" xfId="1" applyFont="1" applyFill="1" applyBorder="1" applyAlignment="1">
      <alignment horizontal="left" vertical="center" wrapText="1"/>
    </xf>
    <xf numFmtId="0" fontId="5" fillId="0" borderId="54" xfId="1" applyFont="1" applyBorder="1" applyAlignment="1">
      <alignment horizontal="left" vertical="center" wrapText="1"/>
    </xf>
    <xf numFmtId="0" fontId="10" fillId="0" borderId="54" xfId="1" applyFont="1" applyBorder="1" applyAlignment="1">
      <alignment horizontal="center" vertical="center" wrapText="1"/>
    </xf>
    <xf numFmtId="0" fontId="9" fillId="0" borderId="71" xfId="1" applyFont="1" applyBorder="1" applyAlignment="1">
      <alignment horizontal="center" vertical="center" wrapText="1"/>
    </xf>
    <xf numFmtId="0" fontId="9" fillId="0" borderId="54" xfId="1" applyFont="1" applyBorder="1" applyAlignment="1">
      <alignment horizontal="center" vertical="center" wrapText="1"/>
    </xf>
    <xf numFmtId="0" fontId="5" fillId="0" borderId="14" xfId="1" applyFont="1" applyBorder="1" applyAlignment="1">
      <alignment horizontal="justify" vertical="center" wrapText="1"/>
    </xf>
    <xf numFmtId="0" fontId="9" fillId="0" borderId="44" xfId="1" applyFont="1" applyBorder="1" applyAlignment="1">
      <alignment horizontal="center" vertical="center" wrapText="1"/>
    </xf>
    <xf numFmtId="0" fontId="46" fillId="0" borderId="14" xfId="1" applyFont="1" applyBorder="1" applyAlignment="1">
      <alignment horizontal="justify" vertical="center" wrapText="1"/>
    </xf>
    <xf numFmtId="0" fontId="5" fillId="17" borderId="14" xfId="1" applyFont="1" applyFill="1" applyBorder="1" applyAlignment="1">
      <alignment horizontal="justify" vertical="center" wrapText="1"/>
    </xf>
    <xf numFmtId="0" fontId="12" fillId="2" borderId="15" xfId="1" applyFont="1" applyFill="1" applyBorder="1" applyAlignment="1">
      <alignment horizontal="center" vertical="center" wrapText="1"/>
    </xf>
    <xf numFmtId="0" fontId="12" fillId="2" borderId="25"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0" borderId="15"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14" xfId="1" applyFont="1" applyBorder="1" applyAlignment="1">
      <alignment horizontal="center" vertical="center" wrapText="1"/>
    </xf>
    <xf numFmtId="0" fontId="45" fillId="0" borderId="15" xfId="1" applyFont="1" applyBorder="1" applyAlignment="1">
      <alignment horizontal="center" vertical="center" wrapText="1"/>
    </xf>
    <xf numFmtId="0" fontId="45" fillId="0" borderId="1" xfId="1" applyFont="1" applyBorder="1" applyAlignment="1">
      <alignment horizontal="center" vertical="center" wrapText="1"/>
    </xf>
    <xf numFmtId="0" fontId="45" fillId="0" borderId="25" xfId="1" applyFont="1" applyBorder="1" applyAlignment="1">
      <alignment horizontal="center" vertical="center" wrapText="1"/>
    </xf>
    <xf numFmtId="0" fontId="12" fillId="17" borderId="28" xfId="1" applyFont="1" applyFill="1" applyBorder="1" applyAlignment="1">
      <alignment horizontal="center" vertical="center" wrapText="1"/>
    </xf>
    <xf numFmtId="0" fontId="12" fillId="17" borderId="55" xfId="1" applyFont="1" applyFill="1" applyBorder="1" applyAlignment="1">
      <alignment horizontal="center" vertical="center" wrapText="1"/>
    </xf>
    <xf numFmtId="0" fontId="12" fillId="17" borderId="56"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9" fillId="0" borderId="4" xfId="1" applyFont="1" applyBorder="1" applyAlignment="1">
      <alignment horizontal="justify" vertical="center" wrapText="1"/>
    </xf>
    <xf numFmtId="0" fontId="9" fillId="0" borderId="5" xfId="1" applyFont="1" applyBorder="1" applyAlignment="1">
      <alignment horizontal="justify" vertical="center" wrapText="1"/>
    </xf>
    <xf numFmtId="0" fontId="9" fillId="0" borderId="41" xfId="1" applyFont="1" applyBorder="1" applyAlignment="1">
      <alignment horizontal="justify" vertical="center" wrapText="1"/>
    </xf>
    <xf numFmtId="0" fontId="3" fillId="0" borderId="33"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0" xfId="1" applyFont="1" applyBorder="1" applyAlignment="1">
      <alignment horizontal="left" vertical="center" wrapText="1"/>
    </xf>
    <xf numFmtId="0" fontId="3" fillId="6" borderId="6" xfId="1" applyFont="1" applyFill="1" applyBorder="1" applyAlignment="1">
      <alignment horizontal="center" vertical="center" wrapText="1"/>
    </xf>
    <xf numFmtId="0" fontId="3" fillId="6" borderId="7" xfId="1" applyFont="1" applyFill="1" applyBorder="1" applyAlignment="1">
      <alignment horizontal="center" vertical="center" wrapText="1"/>
    </xf>
    <xf numFmtId="0" fontId="3" fillId="6" borderId="62" xfId="1" applyFont="1" applyFill="1" applyBorder="1" applyAlignment="1">
      <alignment horizontal="center" vertical="center" wrapText="1"/>
    </xf>
    <xf numFmtId="0" fontId="3" fillId="6" borderId="63" xfId="1" applyFont="1" applyFill="1" applyBorder="1" applyAlignment="1">
      <alignment horizontal="center" vertical="center" wrapText="1"/>
    </xf>
    <xf numFmtId="0" fontId="2" fillId="17" borderId="15" xfId="1" applyFont="1" applyFill="1" applyBorder="1" applyAlignment="1">
      <alignment horizontal="center" vertical="center" wrapText="1"/>
    </xf>
    <xf numFmtId="0" fontId="2" fillId="17" borderId="1" xfId="1" applyFont="1" applyFill="1" applyBorder="1" applyAlignment="1">
      <alignment horizontal="center" vertical="center" wrapText="1"/>
    </xf>
    <xf numFmtId="0" fontId="2" fillId="17" borderId="25" xfId="1" applyFont="1" applyFill="1" applyBorder="1" applyAlignment="1">
      <alignment horizontal="center" vertical="center" wrapText="1"/>
    </xf>
    <xf numFmtId="0" fontId="3" fillId="13" borderId="15" xfId="1" applyFont="1" applyFill="1" applyBorder="1" applyAlignment="1">
      <alignment horizontal="left" vertical="center" wrapText="1"/>
    </xf>
    <xf numFmtId="0" fontId="3" fillId="13" borderId="1" xfId="1" applyFont="1" applyFill="1" applyBorder="1" applyAlignment="1">
      <alignment horizontal="left" vertical="center" wrapText="1"/>
    </xf>
    <xf numFmtId="0" fontId="3" fillId="13" borderId="25" xfId="1" applyFont="1" applyFill="1" applyBorder="1" applyAlignment="1">
      <alignment horizontal="left" vertical="center" wrapText="1"/>
    </xf>
    <xf numFmtId="0" fontId="23" fillId="2" borderId="14" xfId="1" applyFont="1" applyFill="1" applyBorder="1" applyAlignment="1">
      <alignment horizontal="center" vertical="center" wrapText="1"/>
    </xf>
    <xf numFmtId="0" fontId="8" fillId="3" borderId="14" xfId="1" applyFont="1" applyFill="1" applyBorder="1" applyAlignment="1">
      <alignment horizontal="center" vertical="center" wrapText="1"/>
    </xf>
    <xf numFmtId="0" fontId="8" fillId="2" borderId="15"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25" xfId="1" applyFont="1" applyFill="1" applyBorder="1" applyAlignment="1">
      <alignment horizontal="center" vertical="center"/>
    </xf>
    <xf numFmtId="0" fontId="37" fillId="0" borderId="14" xfId="1" applyFont="1" applyBorder="1" applyAlignment="1">
      <alignment horizontal="center" vertical="center" wrapText="1"/>
    </xf>
    <xf numFmtId="0" fontId="5" fillId="0" borderId="26" xfId="1" applyFont="1" applyBorder="1" applyAlignment="1">
      <alignment horizontal="left" vertical="center" wrapText="1"/>
    </xf>
    <xf numFmtId="0" fontId="5" fillId="0" borderId="27" xfId="1" applyFont="1" applyBorder="1" applyAlignment="1">
      <alignment horizontal="left" vertical="center" wrapText="1"/>
    </xf>
    <xf numFmtId="0" fontId="5" fillId="0" borderId="17" xfId="1" applyFont="1" applyBorder="1" applyAlignment="1">
      <alignment horizontal="left" vertical="center" wrapText="1"/>
    </xf>
    <xf numFmtId="0" fontId="5" fillId="0" borderId="28" xfId="1" applyFont="1" applyBorder="1" applyAlignment="1">
      <alignment horizontal="left" vertical="center" wrapText="1"/>
    </xf>
    <xf numFmtId="0" fontId="5" fillId="0" borderId="55" xfId="1" applyFont="1" applyBorder="1" applyAlignment="1">
      <alignment horizontal="left" vertical="center" wrapText="1"/>
    </xf>
    <xf numFmtId="0" fontId="5" fillId="0" borderId="56" xfId="1" applyFont="1" applyBorder="1" applyAlignment="1">
      <alignment horizontal="left" vertical="center" wrapText="1"/>
    </xf>
    <xf numFmtId="0" fontId="3" fillId="7" borderId="11" xfId="1" applyFont="1" applyFill="1" applyBorder="1" applyAlignment="1">
      <alignment horizontal="center" vertical="center" wrapText="1"/>
    </xf>
    <xf numFmtId="0" fontId="3" fillId="7" borderId="8" xfId="1" applyFont="1" applyFill="1" applyBorder="1" applyAlignment="1">
      <alignment horizontal="center" vertical="center" wrapText="1"/>
    </xf>
    <xf numFmtId="0" fontId="3" fillId="7" borderId="30" xfId="1" applyFont="1" applyFill="1" applyBorder="1" applyAlignment="1">
      <alignment horizontal="center" vertical="center" wrapText="1"/>
    </xf>
    <xf numFmtId="0" fontId="3" fillId="7" borderId="12" xfId="1" applyFont="1" applyFill="1" applyBorder="1" applyAlignment="1">
      <alignment horizontal="center" vertical="center" wrapText="1"/>
    </xf>
    <xf numFmtId="0" fontId="18" fillId="0" borderId="15"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25" xfId="1" applyFont="1" applyBorder="1" applyAlignment="1">
      <alignment horizontal="center" vertical="center" wrapText="1"/>
    </xf>
    <xf numFmtId="0" fontId="7" fillId="4" borderId="0" xfId="1" applyFont="1" applyFill="1" applyAlignment="1">
      <alignment horizontal="left" vertical="center" wrapText="1"/>
    </xf>
    <xf numFmtId="0" fontId="3" fillId="16" borderId="28" xfId="1" applyFont="1" applyFill="1" applyBorder="1" applyAlignment="1">
      <alignment horizontal="center" vertical="center" wrapText="1"/>
    </xf>
    <xf numFmtId="0" fontId="3" fillId="16" borderId="69" xfId="1" applyFont="1" applyFill="1" applyBorder="1" applyAlignment="1">
      <alignment horizontal="center" vertical="center" wrapText="1"/>
    </xf>
    <xf numFmtId="0" fontId="3" fillId="16" borderId="70" xfId="1" applyFont="1" applyFill="1" applyBorder="1" applyAlignment="1">
      <alignment horizontal="center" vertical="center" wrapText="1"/>
    </xf>
    <xf numFmtId="0" fontId="2" fillId="2" borderId="31" xfId="1" applyFont="1" applyFill="1" applyBorder="1" applyAlignment="1">
      <alignment horizontal="left" vertical="center" wrapText="1"/>
    </xf>
    <xf numFmtId="0" fontId="2" fillId="2" borderId="55" xfId="1" applyFont="1" applyFill="1" applyBorder="1" applyAlignment="1">
      <alignment horizontal="left" vertical="center" wrapText="1"/>
    </xf>
    <xf numFmtId="0" fontId="2" fillId="2" borderId="58" xfId="1" applyFont="1" applyFill="1" applyBorder="1" applyAlignment="1">
      <alignment horizontal="left" vertical="center" wrapText="1"/>
    </xf>
    <xf numFmtId="0" fontId="19" fillId="2" borderId="20" xfId="1" applyFont="1" applyFill="1" applyBorder="1" applyAlignment="1">
      <alignment horizontal="center" vertical="center" wrapText="1"/>
    </xf>
    <xf numFmtId="0" fontId="20" fillId="2" borderId="20" xfId="1" applyFont="1" applyFill="1" applyBorder="1" applyAlignment="1">
      <alignment horizontal="center" vertical="center" wrapText="1"/>
    </xf>
    <xf numFmtId="0" fontId="19" fillId="0" borderId="20" xfId="1" applyFont="1" applyBorder="1" applyAlignment="1">
      <alignment horizontal="center" vertical="center" wrapText="1"/>
    </xf>
    <xf numFmtId="0" fontId="16" fillId="2" borderId="23" xfId="1" applyFont="1" applyFill="1" applyBorder="1" applyAlignment="1">
      <alignment horizontal="center" vertical="center" wrapText="1"/>
    </xf>
    <xf numFmtId="0" fontId="3" fillId="0" borderId="3" xfId="1" applyFont="1" applyBorder="1" applyAlignment="1">
      <alignment horizontal="center" vertical="center" wrapText="1"/>
    </xf>
    <xf numFmtId="0" fontId="3" fillId="0" borderId="0" xfId="1" applyFont="1" applyAlignment="1">
      <alignment horizontal="center" vertical="center" wrapText="1"/>
    </xf>
    <xf numFmtId="0" fontId="5" fillId="0" borderId="44" xfId="1" applyFont="1" applyBorder="1" applyAlignment="1">
      <alignment horizontal="left" vertical="center" wrapText="1"/>
    </xf>
    <xf numFmtId="0" fontId="23" fillId="2" borderId="44" xfId="1" applyFont="1" applyFill="1" applyBorder="1" applyAlignment="1">
      <alignment horizontal="center" vertical="center" wrapText="1"/>
    </xf>
    <xf numFmtId="0" fontId="23" fillId="2" borderId="54" xfId="1" applyFont="1" applyFill="1" applyBorder="1" applyAlignment="1">
      <alignment horizontal="center" vertical="center" wrapText="1"/>
    </xf>
    <xf numFmtId="0" fontId="18" fillId="0" borderId="14" xfId="1" applyFont="1" applyBorder="1" applyAlignment="1">
      <alignment horizontal="center" vertical="center" wrapText="1"/>
    </xf>
    <xf numFmtId="0" fontId="10" fillId="0" borderId="44" xfId="1" applyFont="1" applyBorder="1" applyAlignment="1">
      <alignment horizontal="center" vertical="center" wrapText="1"/>
    </xf>
    <xf numFmtId="0" fontId="10" fillId="0" borderId="18" xfId="1" applyFont="1" applyBorder="1" applyAlignment="1">
      <alignment horizontal="center" vertical="center" wrapText="1"/>
    </xf>
    <xf numFmtId="0" fontId="11" fillId="33" borderId="15" xfId="1" applyFont="1" applyFill="1" applyBorder="1" applyAlignment="1">
      <alignment horizontal="center" vertical="center" wrapText="1"/>
    </xf>
    <xf numFmtId="0" fontId="11" fillId="33" borderId="1" xfId="1" applyFont="1" applyFill="1" applyBorder="1" applyAlignment="1">
      <alignment horizontal="center" vertical="center" wrapText="1"/>
    </xf>
    <xf numFmtId="0" fontId="11" fillId="33" borderId="25" xfId="1" applyFont="1" applyFill="1" applyBorder="1" applyAlignment="1">
      <alignment horizontal="center" vertical="center" wrapText="1"/>
    </xf>
    <xf numFmtId="0" fontId="3" fillId="13" borderId="14" xfId="1" applyFont="1" applyFill="1" applyBorder="1" applyAlignment="1">
      <alignment horizontal="center" vertical="center" wrapText="1"/>
    </xf>
    <xf numFmtId="0" fontId="7" fillId="0" borderId="15" xfId="1" applyFont="1" applyBorder="1" applyAlignment="1">
      <alignment horizontal="center" vertical="center" wrapText="1"/>
    </xf>
    <xf numFmtId="0" fontId="7" fillId="0" borderId="25" xfId="1" applyFont="1" applyBorder="1" applyAlignment="1">
      <alignment horizontal="center" vertical="center" wrapText="1"/>
    </xf>
    <xf numFmtId="0" fontId="3" fillId="13" borderId="15" xfId="1" applyFont="1" applyFill="1" applyBorder="1" applyAlignment="1">
      <alignment horizontal="center" vertical="center" wrapText="1"/>
    </xf>
    <xf numFmtId="0" fontId="3" fillId="13" borderId="1" xfId="1" applyFont="1" applyFill="1" applyBorder="1" applyAlignment="1">
      <alignment horizontal="center" vertical="center" wrapText="1"/>
    </xf>
    <xf numFmtId="0" fontId="3" fillId="13" borderId="25" xfId="1" applyFont="1" applyFill="1" applyBorder="1" applyAlignment="1">
      <alignment horizontal="center" vertical="center" wrapText="1"/>
    </xf>
    <xf numFmtId="0" fontId="9" fillId="2" borderId="4" xfId="1" applyFont="1" applyFill="1" applyBorder="1" applyAlignment="1">
      <alignment horizontal="justify" vertical="center" wrapText="1"/>
    </xf>
    <xf numFmtId="0" fontId="9" fillId="2" borderId="5" xfId="1" applyFont="1" applyFill="1" applyBorder="1" applyAlignment="1">
      <alignment horizontal="justify" vertical="center" wrapText="1"/>
    </xf>
    <xf numFmtId="0" fontId="9" fillId="2" borderId="41" xfId="1" applyFont="1" applyFill="1" applyBorder="1" applyAlignment="1">
      <alignment horizontal="justify" vertical="center" wrapText="1"/>
    </xf>
    <xf numFmtId="0" fontId="3" fillId="2" borderId="33" xfId="1" applyFont="1" applyFill="1" applyBorder="1" applyAlignment="1">
      <alignment horizontal="justify" vertical="center" wrapText="1"/>
    </xf>
    <xf numFmtId="0" fontId="3" fillId="2" borderId="2" xfId="1" applyFont="1" applyFill="1" applyBorder="1" applyAlignment="1">
      <alignment horizontal="justify" vertical="center" wrapText="1"/>
    </xf>
    <xf numFmtId="0" fontId="3" fillId="2" borderId="3" xfId="1" applyFont="1" applyFill="1" applyBorder="1" applyAlignment="1">
      <alignment horizontal="justify" vertical="center" wrapText="1"/>
    </xf>
    <xf numFmtId="0" fontId="3" fillId="2" borderId="40" xfId="1" applyFont="1" applyFill="1" applyBorder="1" applyAlignment="1">
      <alignment horizontal="justify" vertical="center" wrapText="1"/>
    </xf>
    <xf numFmtId="49" fontId="9" fillId="17" borderId="4" xfId="1" applyNumberFormat="1" applyFont="1" applyFill="1" applyBorder="1" applyAlignment="1">
      <alignment horizontal="justify" vertical="center" wrapText="1"/>
    </xf>
    <xf numFmtId="49" fontId="9" fillId="17" borderId="5" xfId="1" applyNumberFormat="1" applyFont="1" applyFill="1" applyBorder="1" applyAlignment="1">
      <alignment horizontal="justify" vertical="center" wrapText="1"/>
    </xf>
    <xf numFmtId="49" fontId="9" fillId="17" borderId="41" xfId="1" applyNumberFormat="1" applyFont="1" applyFill="1" applyBorder="1" applyAlignment="1">
      <alignment horizontal="justify" vertical="center" wrapText="1"/>
    </xf>
    <xf numFmtId="0" fontId="3" fillId="0" borderId="33" xfId="1" applyFont="1" applyBorder="1" applyAlignment="1">
      <alignment horizontal="justify" vertical="center" wrapText="1"/>
    </xf>
    <xf numFmtId="0" fontId="3" fillId="0" borderId="2" xfId="1" applyFont="1" applyBorder="1" applyAlignment="1">
      <alignment horizontal="justify" vertical="center" wrapText="1"/>
    </xf>
    <xf numFmtId="0" fontId="3" fillId="0" borderId="3" xfId="1" applyFont="1" applyBorder="1" applyAlignment="1">
      <alignment horizontal="justify" vertical="center" wrapText="1"/>
    </xf>
    <xf numFmtId="0" fontId="3" fillId="0" borderId="40" xfId="1" applyFont="1" applyBorder="1" applyAlignment="1">
      <alignment horizontal="justify" vertical="center" wrapText="1"/>
    </xf>
    <xf numFmtId="0" fontId="9" fillId="0" borderId="33" xfId="1" applyFont="1" applyBorder="1" applyAlignment="1">
      <alignment horizontal="left"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0" xfId="1" applyFont="1" applyBorder="1" applyAlignment="1">
      <alignment horizontal="left" vertical="center" wrapText="1"/>
    </xf>
    <xf numFmtId="0" fontId="3" fillId="6" borderId="42" xfId="1" applyFont="1" applyFill="1" applyBorder="1" applyAlignment="1">
      <alignment horizontal="center" vertical="center" wrapText="1"/>
    </xf>
    <xf numFmtId="0" fontId="3" fillId="6" borderId="61" xfId="1" applyFont="1" applyFill="1" applyBorder="1" applyAlignment="1">
      <alignment horizontal="center" vertical="center" wrapText="1"/>
    </xf>
    <xf numFmtId="0" fontId="12" fillId="17" borderId="14" xfId="1" applyFont="1" applyFill="1" applyBorder="1" applyAlignment="1">
      <alignment horizontal="center" vertical="center" wrapText="1"/>
    </xf>
    <xf numFmtId="0" fontId="41" fillId="0" borderId="14" xfId="1" applyFont="1" applyBorder="1" applyAlignment="1">
      <alignment horizontal="center" vertical="center" wrapText="1"/>
    </xf>
    <xf numFmtId="0" fontId="23" fillId="2" borderId="59" xfId="1" applyFont="1" applyFill="1" applyBorder="1" applyAlignment="1">
      <alignment horizontal="center" vertical="center" wrapText="1"/>
    </xf>
    <xf numFmtId="0" fontId="3" fillId="8" borderId="9" xfId="1" applyFont="1" applyFill="1" applyBorder="1" applyAlignment="1">
      <alignment horizontal="center" vertical="center" wrapText="1"/>
    </xf>
    <xf numFmtId="0" fontId="3" fillId="8" borderId="65" xfId="1" applyFont="1" applyFill="1" applyBorder="1" applyAlignment="1">
      <alignment horizontal="center" vertical="center" wrapText="1"/>
    </xf>
    <xf numFmtId="0" fontId="3" fillId="8" borderId="10" xfId="1" applyFont="1" applyFill="1" applyBorder="1" applyAlignment="1">
      <alignment horizontal="center" vertical="center" wrapText="1"/>
    </xf>
    <xf numFmtId="0" fontId="3" fillId="8" borderId="66" xfId="1" applyFont="1" applyFill="1" applyBorder="1" applyAlignment="1">
      <alignment horizontal="center" vertical="center" wrapText="1"/>
    </xf>
    <xf numFmtId="0" fontId="23" fillId="0" borderId="18" xfId="1" applyFont="1" applyBorder="1" applyAlignment="1">
      <alignment horizontal="center" vertical="center" wrapText="1"/>
    </xf>
    <xf numFmtId="0" fontId="23" fillId="0" borderId="54" xfId="1" applyFont="1" applyBorder="1" applyAlignment="1">
      <alignment horizontal="center" vertical="center" wrapText="1"/>
    </xf>
    <xf numFmtId="0" fontId="10" fillId="0" borderId="71" xfId="1" applyFont="1" applyBorder="1" applyAlignment="1">
      <alignment horizontal="center" vertical="center" wrapText="1"/>
    </xf>
    <xf numFmtId="0" fontId="23" fillId="2" borderId="18" xfId="1" applyFont="1" applyFill="1" applyBorder="1" applyAlignment="1">
      <alignment horizontal="center" vertical="center" wrapText="1"/>
    </xf>
    <xf numFmtId="0" fontId="12" fillId="4" borderId="15" xfId="1" applyFont="1" applyFill="1" applyBorder="1" applyAlignment="1">
      <alignment horizontal="center" vertical="center" wrapText="1"/>
    </xf>
    <xf numFmtId="0" fontId="12" fillId="4" borderId="25" xfId="1" applyFont="1" applyFill="1" applyBorder="1" applyAlignment="1">
      <alignment horizontal="center" vertical="center" wrapText="1"/>
    </xf>
    <xf numFmtId="0" fontId="35" fillId="0" borderId="14" xfId="1" applyFont="1" applyBorder="1" applyAlignment="1">
      <alignment horizontal="center" vertical="center" wrapText="1"/>
    </xf>
    <xf numFmtId="0" fontId="5" fillId="0" borderId="54" xfId="1" applyFont="1" applyBorder="1" applyAlignment="1">
      <alignment horizontal="justify" vertical="center" wrapText="1"/>
    </xf>
    <xf numFmtId="0" fontId="9" fillId="0" borderId="18" xfId="1" applyFont="1" applyBorder="1" applyAlignment="1">
      <alignment horizontal="center" vertical="center" wrapText="1"/>
    </xf>
    <xf numFmtId="0" fontId="39" fillId="33" borderId="15" xfId="1" applyFont="1" applyFill="1" applyBorder="1" applyAlignment="1">
      <alignment horizontal="center" vertical="center" wrapText="1"/>
    </xf>
    <xf numFmtId="0" fontId="39" fillId="33" borderId="1" xfId="1" applyFont="1" applyFill="1" applyBorder="1" applyAlignment="1">
      <alignment horizontal="center" vertical="center" wrapText="1"/>
    </xf>
    <xf numFmtId="0" fontId="39" fillId="33" borderId="25" xfId="1" applyFont="1" applyFill="1" applyBorder="1" applyAlignment="1">
      <alignment horizontal="center" vertical="center" wrapText="1"/>
    </xf>
    <xf numFmtId="0" fontId="44" fillId="0" borderId="14" xfId="1" applyFont="1" applyBorder="1" applyAlignment="1">
      <alignment horizontal="center" vertical="center" wrapText="1"/>
    </xf>
    <xf numFmtId="0" fontId="12" fillId="0" borderId="26" xfId="1" applyFont="1" applyBorder="1" applyAlignment="1">
      <alignment horizontal="center" vertical="center" wrapText="1"/>
    </xf>
    <xf numFmtId="0" fontId="12" fillId="0" borderId="27" xfId="1" applyFont="1" applyBorder="1" applyAlignment="1">
      <alignment horizontal="center" vertical="center" wrapText="1"/>
    </xf>
    <xf numFmtId="0" fontId="12" fillId="0" borderId="17" xfId="1" applyFont="1" applyBorder="1" applyAlignment="1">
      <alignment horizontal="center" vertical="center" wrapText="1"/>
    </xf>
    <xf numFmtId="0" fontId="12" fillId="17" borderId="14" xfId="1" applyFont="1" applyFill="1" applyBorder="1" applyAlignment="1">
      <alignment horizontal="center" vertical="center"/>
    </xf>
    <xf numFmtId="0" fontId="5" fillId="0" borderId="57" xfId="1" applyFont="1" applyBorder="1" applyAlignment="1">
      <alignment horizontal="left" vertical="center" wrapText="1"/>
    </xf>
    <xf numFmtId="0" fontId="5" fillId="0" borderId="45" xfId="1" applyFont="1" applyBorder="1" applyAlignment="1">
      <alignment horizontal="left" vertical="center" wrapText="1"/>
    </xf>
    <xf numFmtId="0" fontId="5" fillId="0" borderId="46" xfId="1" applyFont="1" applyBorder="1" applyAlignment="1">
      <alignment horizontal="left" vertical="center" wrapText="1"/>
    </xf>
    <xf numFmtId="0" fontId="5" fillId="17" borderId="18" xfId="1" applyFont="1" applyFill="1" applyBorder="1" applyAlignment="1">
      <alignment horizontal="justify" vertical="center" wrapText="1"/>
    </xf>
    <xf numFmtId="0" fontId="5" fillId="0" borderId="26" xfId="1" applyFont="1" applyBorder="1" applyAlignment="1">
      <alignment horizontal="justify" vertical="center" wrapText="1"/>
    </xf>
    <xf numFmtId="0" fontId="5" fillId="0" borderId="17" xfId="1" applyFont="1" applyBorder="1" applyAlignment="1">
      <alignment horizontal="justify" vertical="center" wrapText="1"/>
    </xf>
    <xf numFmtId="0" fontId="5" fillId="0" borderId="28" xfId="1" applyFont="1" applyBorder="1" applyAlignment="1">
      <alignment horizontal="justify" vertical="center" wrapText="1"/>
    </xf>
    <xf numFmtId="0" fontId="5" fillId="0" borderId="56" xfId="1" applyFont="1" applyBorder="1" applyAlignment="1">
      <alignment horizontal="justify" vertical="center" wrapText="1"/>
    </xf>
    <xf numFmtId="0" fontId="39" fillId="0" borderId="15" xfId="1" applyFont="1" applyBorder="1" applyAlignment="1">
      <alignment horizontal="center" vertical="center" wrapText="1"/>
    </xf>
    <xf numFmtId="0" fontId="39" fillId="0" borderId="1" xfId="1" applyFont="1" applyBorder="1" applyAlignment="1">
      <alignment horizontal="center" vertical="center" wrapText="1"/>
    </xf>
    <xf numFmtId="0" fontId="39" fillId="0" borderId="25" xfId="1" applyFont="1" applyBorder="1" applyAlignment="1">
      <alignment horizontal="center" vertical="center" wrapText="1"/>
    </xf>
    <xf numFmtId="0" fontId="12" fillId="0" borderId="14" xfId="1" applyFont="1" applyBorder="1" applyAlignment="1">
      <alignment horizontal="center" vertical="center"/>
    </xf>
    <xf numFmtId="0" fontId="12" fillId="0" borderId="28" xfId="1" applyFont="1" applyBorder="1" applyAlignment="1">
      <alignment horizontal="center" vertical="center" wrapText="1"/>
    </xf>
    <xf numFmtId="0" fontId="12" fillId="0" borderId="55" xfId="1" applyFont="1" applyBorder="1" applyAlignment="1">
      <alignment horizontal="center" vertical="center" wrapText="1"/>
    </xf>
    <xf numFmtId="0" fontId="12" fillId="0" borderId="56" xfId="1" applyFont="1" applyBorder="1" applyAlignment="1">
      <alignment horizontal="center" vertical="center" wrapText="1"/>
    </xf>
    <xf numFmtId="0" fontId="7" fillId="2" borderId="15"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34" fillId="30" borderId="14" xfId="0" applyFont="1" applyFill="1" applyBorder="1" applyAlignment="1">
      <alignment horizontal="center" vertical="center" wrapText="1"/>
    </xf>
    <xf numFmtId="0" fontId="7" fillId="31" borderId="14"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15"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14" xfId="1" applyFont="1" applyFill="1" applyBorder="1" applyAlignment="1">
      <alignment horizontal="center" vertical="center"/>
    </xf>
    <xf numFmtId="16" fontId="7" fillId="2" borderId="14" xfId="1" applyNumberFormat="1" applyFont="1" applyFill="1" applyBorder="1" applyAlignment="1">
      <alignment horizontal="center" vertical="center" wrapText="1"/>
    </xf>
    <xf numFmtId="14" fontId="7" fillId="2" borderId="18" xfId="1" applyNumberFormat="1" applyFont="1" applyFill="1" applyBorder="1" applyAlignment="1">
      <alignment horizontal="center" vertical="center" wrapText="1"/>
    </xf>
    <xf numFmtId="0" fontId="7" fillId="2" borderId="18" xfId="1" applyFont="1" applyFill="1" applyBorder="1" applyAlignment="1">
      <alignment vertical="top" wrapText="1"/>
    </xf>
    <xf numFmtId="0" fontId="7" fillId="2" borderId="54" xfId="1" applyFont="1" applyFill="1" applyBorder="1" applyAlignment="1">
      <alignment vertical="top" wrapText="1"/>
    </xf>
    <xf numFmtId="0" fontId="7" fillId="2" borderId="18" xfId="1" applyFont="1" applyFill="1" applyBorder="1" applyAlignment="1">
      <alignment horizontal="left" vertical="top" wrapText="1"/>
    </xf>
    <xf numFmtId="0" fontId="7" fillId="2" borderId="54" xfId="1" applyFont="1" applyFill="1" applyBorder="1" applyAlignment="1">
      <alignment horizontal="left" vertical="top" wrapText="1"/>
    </xf>
    <xf numFmtId="0" fontId="7" fillId="2" borderId="14" xfId="1" applyFont="1" applyFill="1" applyBorder="1" applyAlignment="1">
      <alignment horizontal="center" vertical="top" wrapText="1"/>
    </xf>
    <xf numFmtId="0" fontId="43" fillId="2" borderId="18" xfId="1" applyFont="1" applyFill="1" applyBorder="1" applyAlignment="1">
      <alignment horizontal="center" vertical="center" wrapText="1"/>
    </xf>
    <xf numFmtId="0" fontId="7" fillId="32" borderId="18" xfId="0" applyFont="1" applyFill="1" applyBorder="1" applyAlignment="1">
      <alignment wrapText="1"/>
    </xf>
    <xf numFmtId="0" fontId="7" fillId="32" borderId="54" xfId="0" applyFont="1" applyFill="1" applyBorder="1" applyAlignment="1">
      <alignment wrapText="1"/>
    </xf>
    <xf numFmtId="14" fontId="7" fillId="32" borderId="18" xfId="0" applyNumberFormat="1" applyFont="1" applyFill="1" applyBorder="1" applyAlignment="1">
      <alignment wrapText="1"/>
    </xf>
    <xf numFmtId="0" fontId="7" fillId="32" borderId="60" xfId="0" applyFont="1" applyFill="1" applyBorder="1" applyAlignment="1">
      <alignment wrapText="1"/>
    </xf>
    <xf numFmtId="0" fontId="40"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4" fillId="17" borderId="15" xfId="1" applyFont="1" applyFill="1" applyBorder="1" applyAlignment="1">
      <alignment horizontal="center" vertical="center" wrapText="1"/>
    </xf>
    <xf numFmtId="0" fontId="4" fillId="17" borderId="1" xfId="1" applyFont="1" applyFill="1" applyBorder="1" applyAlignment="1">
      <alignment horizontal="center" vertical="center" wrapText="1"/>
    </xf>
    <xf numFmtId="0" fontId="4" fillId="17" borderId="25" xfId="1" applyFont="1" applyFill="1" applyBorder="1" applyAlignment="1">
      <alignment horizontal="center" vertical="center" wrapText="1"/>
    </xf>
  </cellXfs>
  <cellStyles count="5">
    <cellStyle name="Millares 2" xfId="4" xr:uid="{FB126941-3762-4814-8CB6-E74153BA4A20}"/>
    <cellStyle name="Normal" xfId="0" builtinId="0"/>
    <cellStyle name="Normal 2 2" xfId="1" xr:uid="{00000000-0005-0000-0000-000001000000}"/>
    <cellStyle name="Normal 3" xfId="3" xr:uid="{DC2B9805-91CA-4271-98DE-1D7B0700A506}"/>
    <cellStyle name="Porcentaje" xfId="2" builtinId="5"/>
  </cellStyles>
  <dxfs count="10">
    <dxf>
      <fill>
        <patternFill>
          <bgColor rgb="FF92D050"/>
        </patternFill>
      </fill>
    </dxf>
    <dxf>
      <fill>
        <patternFill>
          <bgColor rgb="FFFFFF00"/>
        </patternFill>
      </fill>
    </dxf>
    <dxf>
      <fill>
        <patternFill>
          <bgColor rgb="FFFFC000"/>
        </patternFill>
      </fill>
    </dxf>
    <dxf>
      <font>
        <color theme="0"/>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8284</xdr:colOff>
      <xdr:row>0</xdr:row>
      <xdr:rowOff>165652</xdr:rowOff>
    </xdr:from>
    <xdr:to>
      <xdr:col>3</xdr:col>
      <xdr:colOff>16566</xdr:colOff>
      <xdr:row>4</xdr:row>
      <xdr:rowOff>4836</xdr:rowOff>
    </xdr:to>
    <xdr:pic>
      <xdr:nvPicPr>
        <xdr:cNvPr id="2" name="Imagen 1">
          <a:extLst>
            <a:ext uri="{FF2B5EF4-FFF2-40B4-BE49-F238E27FC236}">
              <a16:creationId xmlns:a16="http://schemas.microsoft.com/office/drawing/2014/main" id="{16D2DFD6-E5B0-46DD-81C7-FDFF65F67DAC}"/>
            </a:ext>
          </a:extLst>
        </xdr:cNvPr>
        <xdr:cNvPicPr>
          <a:picLocks noChangeAspect="1"/>
        </xdr:cNvPicPr>
      </xdr:nvPicPr>
      <xdr:blipFill>
        <a:blip xmlns:r="http://schemas.openxmlformats.org/officeDocument/2006/relationships" r:embed="rId1"/>
        <a:stretch>
          <a:fillRect/>
        </a:stretch>
      </xdr:blipFill>
      <xdr:spPr>
        <a:xfrm>
          <a:off x="170209" y="165652"/>
          <a:ext cx="3361082" cy="1391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78240</xdr:colOff>
      <xdr:row>0</xdr:row>
      <xdr:rowOff>96169</xdr:rowOff>
    </xdr:from>
    <xdr:to>
      <xdr:col>18</xdr:col>
      <xdr:colOff>101030</xdr:colOff>
      <xdr:row>0</xdr:row>
      <xdr:rowOff>707572</xdr:rowOff>
    </xdr:to>
    <xdr:pic>
      <xdr:nvPicPr>
        <xdr:cNvPr id="2" name="image1.jpeg">
          <a:extLst>
            <a:ext uri="{FF2B5EF4-FFF2-40B4-BE49-F238E27FC236}">
              <a16:creationId xmlns:a16="http://schemas.microsoft.com/office/drawing/2014/main" id="{14D891BA-7A13-45A5-B1F0-CC546452C9D3}"/>
            </a:ext>
          </a:extLst>
        </xdr:cNvPr>
        <xdr:cNvPicPr/>
      </xdr:nvPicPr>
      <xdr:blipFill>
        <a:blip xmlns:r="http://schemas.openxmlformats.org/officeDocument/2006/relationships" r:embed="rId1" cstate="print"/>
        <a:stretch>
          <a:fillRect/>
        </a:stretch>
      </xdr:blipFill>
      <xdr:spPr>
        <a:xfrm>
          <a:off x="10963954" y="96169"/>
          <a:ext cx="1501888" cy="6114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GG%20OCI%20IDRD%202018-2021\1.%20Liderazgo%20Estrat&#233;gico\CICCI\GESTION%20CICCI%202019\Plan%20Anual%20de%20Auditor&#237;a%202019%20con%20distribuci&#243;n%20y%20carga%20ejecutado%2023-jul-19.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alendario%20acad&#233;mico%20con%20fotos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4/2_Liderazgo_Estrategico/CICCI_6/PAAI%202025/3.%20Universo_de_Auditorias_basado_en_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ción Auditorias"/>
      <sheetName val="Ajuste PAA"/>
      <sheetName val="Hoja1"/>
      <sheetName val="Calendario"/>
      <sheetName val="Carga Equipo OCI"/>
      <sheetName val="Ajuste Carga Equipo OCI"/>
      <sheetName val="Plan Operativo"/>
      <sheetName val="Hoja2"/>
      <sheetName val="Concentración"/>
      <sheetName val="PAA JULIO 30"/>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ario"/>
      <sheetName val="Imágenes"/>
    </sheetNames>
    <sheetDataSet>
      <sheetData sheetId="0">
        <row r="2">
          <cell r="C2" t="str">
            <v>Julio</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Grales."/>
      <sheetName val="Parámetros"/>
      <sheetName val="Priorización A"/>
      <sheetName val="Priorización B"/>
      <sheetName val="Procesos A Auditar Vs Recursos"/>
      <sheetName val="Seguimiento Programa Anual"/>
    </sheetNames>
    <sheetDataSet>
      <sheetData sheetId="0"/>
      <sheetData sheetId="1">
        <row r="14">
          <cell r="B14" t="str">
            <v>&lt;= 1 año</v>
          </cell>
          <cell r="E14">
            <v>1</v>
          </cell>
        </row>
        <row r="15">
          <cell r="B15" t="str">
            <v>&gt; 1 año &lt;= 2 años</v>
          </cell>
          <cell r="E15">
            <v>2</v>
          </cell>
        </row>
        <row r="16">
          <cell r="B16" t="str">
            <v>&gt; 2 años &lt;= 3 años</v>
          </cell>
          <cell r="E16">
            <v>3</v>
          </cell>
        </row>
        <row r="17">
          <cell r="B17" t="str">
            <v>&gt; 3 años &lt;= 4 años</v>
          </cell>
          <cell r="E17">
            <v>4</v>
          </cell>
        </row>
        <row r="18">
          <cell r="B18" t="str">
            <v>&gt; 4 años</v>
          </cell>
          <cell r="E18">
            <v>5</v>
          </cell>
        </row>
        <row r="22">
          <cell r="B22" t="str">
            <v>Menos de 2 seguimientos por alta dirección</v>
          </cell>
          <cell r="C22">
            <v>1</v>
          </cell>
          <cell r="D22" t="str">
            <v>Sin PQR</v>
          </cell>
        </row>
        <row r="23">
          <cell r="B23" t="str">
            <v>Entre 2 y 3 seguimientos por alta dirección</v>
          </cell>
          <cell r="C23">
            <v>2</v>
          </cell>
          <cell r="D23" t="str">
            <v>De 1 a 2 PQR</v>
          </cell>
        </row>
        <row r="24">
          <cell r="B24" t="str">
            <v>Entre 4 y 5 seguimientos por alta dirección</v>
          </cell>
          <cell r="C24">
            <v>3</v>
          </cell>
          <cell r="D24" t="str">
            <v>De 3 a 4 PQR</v>
          </cell>
        </row>
        <row r="25">
          <cell r="B25" t="str">
            <v>Entre 6 y 7 seguimientos por alta dirección</v>
          </cell>
          <cell r="C25">
            <v>4</v>
          </cell>
          <cell r="D25" t="str">
            <v>De 5 a 6 PQR</v>
          </cell>
        </row>
        <row r="26">
          <cell r="B26" t="str">
            <v>Entre 8 ó mas seguimientos por alta dirección</v>
          </cell>
          <cell r="C26">
            <v>5</v>
          </cell>
          <cell r="D26" t="str">
            <v>7 o más PQR</v>
          </cell>
        </row>
        <row r="30">
          <cell r="B30" t="str">
            <v>No tiene objetivo asociado</v>
          </cell>
          <cell r="C30">
            <v>1</v>
          </cell>
        </row>
        <row r="31">
          <cell r="B31" t="str">
            <v>1 objetivo estratégico asociado</v>
          </cell>
          <cell r="C31">
            <v>2</v>
          </cell>
        </row>
        <row r="32">
          <cell r="B32" t="str">
            <v>2 objetivos estratégicos asociados</v>
          </cell>
          <cell r="C32">
            <v>3</v>
          </cell>
        </row>
        <row r="33">
          <cell r="B33" t="str">
            <v>3 objetivos estratégicos asociados</v>
          </cell>
          <cell r="C33">
            <v>4</v>
          </cell>
        </row>
        <row r="34">
          <cell r="B34" t="str">
            <v>4 o más objetivos estratégicos asociados</v>
          </cell>
          <cell r="C34">
            <v>5</v>
          </cell>
        </row>
        <row r="37">
          <cell r="B37" t="str">
            <v>Sin hallazgos abiertos</v>
          </cell>
          <cell r="C37">
            <v>1</v>
          </cell>
        </row>
        <row r="38">
          <cell r="B38" t="str">
            <v>1 a 2 hallazgos abiertos</v>
          </cell>
          <cell r="C38">
            <v>2</v>
          </cell>
        </row>
        <row r="39">
          <cell r="B39" t="str">
            <v>3 a 4 hallazgos abiertos</v>
          </cell>
          <cell r="C39">
            <v>3</v>
          </cell>
        </row>
        <row r="40">
          <cell r="B40" t="str">
            <v>5 a 6 hallazgos abiertos</v>
          </cell>
          <cell r="C40">
            <v>4</v>
          </cell>
        </row>
        <row r="41">
          <cell r="B41" t="str">
            <v>7 o más hallazgos abiertos</v>
          </cell>
          <cell r="C41">
            <v>5</v>
          </cell>
        </row>
        <row r="45">
          <cell r="B45" t="str">
            <v>Catastrófico &gt;= 50%</v>
          </cell>
          <cell r="E45">
            <v>5</v>
          </cell>
        </row>
        <row r="46">
          <cell r="B46" t="str">
            <v>Mayor &gt;=20 y &lt;50%</v>
          </cell>
          <cell r="E46">
            <v>4</v>
          </cell>
        </row>
        <row r="47">
          <cell r="B47" t="str">
            <v>Moderado &gt;=5% y &lt;20%</v>
          </cell>
          <cell r="E47">
            <v>3</v>
          </cell>
        </row>
        <row r="48">
          <cell r="B48" t="str">
            <v>Menor &gt;=1% y &lt;5%</v>
          </cell>
          <cell r="E48">
            <v>2</v>
          </cell>
        </row>
        <row r="49">
          <cell r="B49" t="str">
            <v>Insignificante &lt;1%</v>
          </cell>
          <cell r="E49">
            <v>1</v>
          </cell>
        </row>
        <row r="54">
          <cell r="E54">
            <v>0</v>
          </cell>
          <cell r="F54">
            <v>1.5</v>
          </cell>
          <cell r="G54" t="str">
            <v>Bajo</v>
          </cell>
        </row>
        <row r="55">
          <cell r="E55">
            <v>1.5</v>
          </cell>
          <cell r="F55">
            <v>2</v>
          </cell>
          <cell r="G55" t="str">
            <v>Bajo (Priorizado)</v>
          </cell>
        </row>
        <row r="56">
          <cell r="E56">
            <v>2</v>
          </cell>
          <cell r="F56">
            <v>3</v>
          </cell>
          <cell r="G56" t="str">
            <v>Moderado</v>
          </cell>
        </row>
        <row r="57">
          <cell r="E57">
            <v>3</v>
          </cell>
          <cell r="F57">
            <v>4</v>
          </cell>
          <cell r="G57" t="str">
            <v>Alto</v>
          </cell>
        </row>
        <row r="58">
          <cell r="E58">
            <v>4</v>
          </cell>
          <cell r="F58">
            <v>5</v>
          </cell>
          <cell r="G58" t="str">
            <v>Extremo</v>
          </cell>
        </row>
        <row r="62">
          <cell r="B62" t="str">
            <v>Bajo</v>
          </cell>
          <cell r="C62" t="str">
            <v>No auditar</v>
          </cell>
        </row>
        <row r="63">
          <cell r="B63" t="str">
            <v>Bajo (Priorizado)</v>
          </cell>
          <cell r="C63" t="str">
            <v>Cada 4 años</v>
          </cell>
        </row>
        <row r="64">
          <cell r="B64" t="str">
            <v>Moderado</v>
          </cell>
          <cell r="C64" t="str">
            <v>Cada 3 años</v>
          </cell>
        </row>
        <row r="65">
          <cell r="B65" t="str">
            <v>Alto</v>
          </cell>
          <cell r="C65" t="str">
            <v>Cada 2 años</v>
          </cell>
        </row>
        <row r="66">
          <cell r="B66" t="str">
            <v>Extremo</v>
          </cell>
          <cell r="C66" t="str">
            <v>Cada año</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Mary Luz Muñoz Duran" id="{6166BAA6-1126-4924-90CF-37BA6FD8D0C9}" userId="S::mary.munoz@idrd.gov.co::12a76a50-cdaa-48d1-9682-66792fb1d49c" providerId="AD"/>
  <person displayName="Luz Angela Fonseca Ruiz" id="{83ACB644-109E-4D89-9143-2E71840BDD20}" userId="S::luz.fonseca@idrd.gov.co::1d67a6f5-df53-4963-9fd4-ad1ac49d56d4"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K12" dT="2025-01-09T15:15:01.37" personId="{83ACB644-109E-4D89-9143-2E71840BDD20}" id="{5A42A6B8-A069-474C-BD68-C8404C97AEF7}">
    <text xml:space="preserve">Registrar el número de ORFEO del Informe Preliminar para Auditorías y para los seguimientos e informes de Ley la fecha de envío por correo; así como el número y fecha de envío del informe final. </text>
  </threadedComment>
  <threadedComment ref="I83" dT="2024-09-18T13:43:22.22" personId="{6166BAA6-1126-4924-90CF-37BA6FD8D0C9}" id="{FAF096E7-D5D3-4BE1-B717-7336BEFFEA0C}">
    <text>Caracterización, riesgos, indicadores, y demás documentación, del proceso Gestión Asuntos Locales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F3B2C-0D4E-46DE-AE11-03EA51073B67}">
  <dimension ref="B1:AB205"/>
  <sheetViews>
    <sheetView showGridLines="0" topLeftCell="A6" zoomScale="115" zoomScaleNormal="70" zoomScalePageLayoutView="125" workbookViewId="0">
      <pane xSplit="3" ySplit="1" topLeftCell="D7" activePane="bottomRight" state="frozen"/>
      <selection pane="topRight" activeCell="D6" sqref="D6"/>
      <selection pane="bottomLeft" activeCell="A7" sqref="A7"/>
      <selection pane="bottomRight" activeCell="Z21" sqref="Z21"/>
    </sheetView>
  </sheetViews>
  <sheetFormatPr baseColWidth="10" defaultColWidth="9.140625" defaultRowHeight="12.75" x14ac:dyDescent="0.2"/>
  <cols>
    <col min="1" max="1" width="2.42578125" style="150" customWidth="1"/>
    <col min="2" max="2" width="4.140625" style="150" customWidth="1"/>
    <col min="3" max="3" width="46.140625" style="151" customWidth="1"/>
    <col min="4" max="4" width="11.7109375" style="150" customWidth="1"/>
    <col min="5" max="5" width="7.85546875" style="150" customWidth="1"/>
    <col min="6" max="7" width="10.140625" style="150" customWidth="1"/>
    <col min="8" max="8" width="7" style="150" customWidth="1"/>
    <col min="9" max="10" width="16" style="150" customWidth="1"/>
    <col min="11" max="11" width="15.140625" style="150" customWidth="1"/>
    <col min="12" max="12" width="16.85546875" style="150" customWidth="1"/>
    <col min="13" max="14" width="17.85546875" style="150" customWidth="1"/>
    <col min="15" max="15" width="15.42578125" style="150" customWidth="1"/>
    <col min="16" max="16" width="16.42578125" style="150" customWidth="1"/>
    <col min="17" max="17" width="14.85546875" style="150" customWidth="1"/>
    <col min="18" max="18" width="16.7109375" style="150" customWidth="1"/>
    <col min="19" max="19" width="14.85546875" style="150" customWidth="1"/>
    <col min="20" max="20" width="16.5703125" style="150" customWidth="1"/>
    <col min="21" max="21" width="8.7109375" style="150" customWidth="1"/>
    <col min="22" max="22" width="15" style="150" customWidth="1"/>
    <col min="23" max="23" width="16.42578125" style="150" customWidth="1"/>
    <col min="24" max="24" width="24.140625" style="150" customWidth="1"/>
    <col min="25" max="25" width="25.7109375" style="150" customWidth="1"/>
    <col min="26" max="26" width="26" style="150" customWidth="1"/>
    <col min="27" max="27" width="26.28515625" style="150" customWidth="1"/>
    <col min="28" max="28" width="4.140625" style="150" customWidth="1"/>
    <col min="29" max="29" width="3.42578125" style="150" customWidth="1"/>
    <col min="30" max="38" width="9.140625" style="150" customWidth="1"/>
    <col min="39" max="16384" width="9.140625" style="150"/>
  </cols>
  <sheetData>
    <row r="1" spans="2:28" s="83" customFormat="1" ht="13.5" thickBot="1" x14ac:dyDescent="0.25">
      <c r="C1" s="84"/>
    </row>
    <row r="2" spans="2:28" s="83" customFormat="1" ht="61.5" customHeight="1" x14ac:dyDescent="0.2">
      <c r="B2" s="85"/>
      <c r="C2" s="86"/>
      <c r="D2" s="87"/>
      <c r="E2" s="87"/>
      <c r="F2" s="87"/>
      <c r="G2" s="87"/>
      <c r="H2" s="87"/>
      <c r="I2" s="87"/>
      <c r="J2" s="87"/>
      <c r="K2" s="87"/>
      <c r="L2" s="88" t="s">
        <v>0</v>
      </c>
      <c r="M2" s="87"/>
      <c r="N2" s="87"/>
      <c r="O2" s="87"/>
      <c r="P2" s="87"/>
      <c r="Q2" s="87"/>
      <c r="R2" s="87"/>
      <c r="S2" s="87"/>
      <c r="T2" s="87"/>
      <c r="U2" s="87"/>
      <c r="V2" s="87"/>
      <c r="W2" s="87"/>
      <c r="X2" s="87"/>
      <c r="Y2" s="87"/>
      <c r="Z2" s="87"/>
      <c r="AA2" s="87"/>
      <c r="AB2" s="89"/>
    </row>
    <row r="3" spans="2:28" s="83" customFormat="1" ht="34.5" customHeight="1" thickBot="1" x14ac:dyDescent="0.25">
      <c r="B3" s="90"/>
      <c r="C3" s="91"/>
      <c r="D3" s="92"/>
      <c r="E3" s="92"/>
      <c r="F3" s="92"/>
      <c r="G3" s="92"/>
      <c r="H3" s="92"/>
      <c r="I3" s="92"/>
      <c r="J3" s="92"/>
      <c r="K3" s="92"/>
      <c r="L3" s="92"/>
      <c r="M3" s="92"/>
      <c r="N3" s="92"/>
      <c r="O3" s="92"/>
      <c r="P3" s="92"/>
      <c r="Q3" s="92"/>
      <c r="R3" s="92"/>
      <c r="S3" s="92"/>
      <c r="T3" s="92"/>
      <c r="U3" s="92"/>
      <c r="V3" s="92"/>
      <c r="W3" s="92"/>
      <c r="X3" s="92"/>
      <c r="Y3" s="92"/>
      <c r="Z3" s="92"/>
      <c r="AA3" s="92"/>
      <c r="AB3" s="93"/>
    </row>
    <row r="4" spans="2:28" s="83" customFormat="1" ht="12.75" customHeight="1" thickBot="1" x14ac:dyDescent="0.25">
      <c r="B4" s="94"/>
      <c r="C4" s="95"/>
      <c r="D4" s="218" t="s">
        <v>1</v>
      </c>
      <c r="E4" s="218"/>
      <c r="F4" s="218"/>
      <c r="G4" s="218"/>
      <c r="H4" s="219"/>
      <c r="I4" s="220"/>
      <c r="J4" s="96"/>
      <c r="K4" s="96"/>
      <c r="L4" s="96"/>
      <c r="M4" s="96"/>
      <c r="N4" s="96"/>
      <c r="O4" s="96"/>
      <c r="P4" s="96"/>
      <c r="Q4" s="96"/>
      <c r="R4" s="96"/>
      <c r="S4" s="96"/>
      <c r="T4" s="96"/>
      <c r="U4" s="97"/>
      <c r="V4" s="98"/>
      <c r="W4" s="98"/>
      <c r="X4" s="98" t="s">
        <v>2</v>
      </c>
      <c r="Y4" s="99"/>
      <c r="Z4" s="98" t="s">
        <v>3</v>
      </c>
      <c r="AA4" s="99"/>
      <c r="AB4" s="100"/>
    </row>
    <row r="5" spans="2:28" s="109" customFormat="1" ht="15.75" customHeight="1" thickBot="1" x14ac:dyDescent="0.3">
      <c r="B5" s="101"/>
      <c r="C5" s="102"/>
      <c r="D5" s="221" t="s">
        <v>4</v>
      </c>
      <c r="E5" s="222"/>
      <c r="F5" s="222"/>
      <c r="G5" s="222"/>
      <c r="H5" s="223"/>
      <c r="I5" s="103"/>
      <c r="J5" s="104">
        <v>0.19</v>
      </c>
      <c r="K5" s="103"/>
      <c r="L5" s="104">
        <v>0.15</v>
      </c>
      <c r="M5" s="105"/>
      <c r="N5" s="106">
        <v>7.0000000000000007E-2</v>
      </c>
      <c r="O5" s="105"/>
      <c r="P5" s="106">
        <v>0.25</v>
      </c>
      <c r="Q5" s="107"/>
      <c r="R5" s="104">
        <v>0.18</v>
      </c>
      <c r="S5" s="107"/>
      <c r="T5" s="104">
        <v>0.16</v>
      </c>
      <c r="U5" s="107"/>
      <c r="V5" s="107"/>
      <c r="W5" s="107"/>
      <c r="X5" s="107"/>
      <c r="Y5" s="107"/>
      <c r="Z5" s="107"/>
      <c r="AA5" s="107"/>
      <c r="AB5" s="108"/>
    </row>
    <row r="6" spans="2:28" s="109" customFormat="1" ht="126.75" customHeight="1" thickBot="1" x14ac:dyDescent="0.3">
      <c r="B6" s="101"/>
      <c r="C6" s="102" t="s">
        <v>5</v>
      </c>
      <c r="D6" s="110" t="s">
        <v>6</v>
      </c>
      <c r="E6" s="111" t="s">
        <v>7</v>
      </c>
      <c r="F6" s="112" t="s">
        <v>8</v>
      </c>
      <c r="G6" s="113" t="s">
        <v>9</v>
      </c>
      <c r="H6" s="114" t="s">
        <v>10</v>
      </c>
      <c r="I6" s="115" t="s">
        <v>11</v>
      </c>
      <c r="J6" s="115" t="s">
        <v>11</v>
      </c>
      <c r="K6" s="115" t="s">
        <v>12</v>
      </c>
      <c r="L6" s="115" t="s">
        <v>13</v>
      </c>
      <c r="M6" s="116" t="s">
        <v>14</v>
      </c>
      <c r="N6" s="116" t="s">
        <v>15</v>
      </c>
      <c r="O6" s="116" t="s">
        <v>16</v>
      </c>
      <c r="P6" s="116" t="s">
        <v>17</v>
      </c>
      <c r="Q6" s="115" t="s">
        <v>18</v>
      </c>
      <c r="R6" s="115" t="s">
        <v>19</v>
      </c>
      <c r="S6" s="115" t="s">
        <v>20</v>
      </c>
      <c r="T6" s="115" t="s">
        <v>21</v>
      </c>
      <c r="U6" s="115" t="s">
        <v>22</v>
      </c>
      <c r="V6" s="115" t="s">
        <v>23</v>
      </c>
      <c r="W6" s="115" t="s">
        <v>24</v>
      </c>
      <c r="X6" s="115" t="s">
        <v>25</v>
      </c>
      <c r="Y6" s="115" t="s">
        <v>26</v>
      </c>
      <c r="Z6" s="115" t="s">
        <v>27</v>
      </c>
      <c r="AA6" s="115" t="s">
        <v>28</v>
      </c>
      <c r="AB6" s="108"/>
    </row>
    <row r="7" spans="2:28" s="132" customFormat="1" ht="51.75" customHeight="1" x14ac:dyDescent="0.25">
      <c r="B7" s="117"/>
      <c r="C7" s="118" t="s">
        <v>29</v>
      </c>
      <c r="D7" s="119">
        <v>4</v>
      </c>
      <c r="E7" s="119">
        <v>0</v>
      </c>
      <c r="F7" s="119">
        <v>4</v>
      </c>
      <c r="G7" s="119">
        <v>0</v>
      </c>
      <c r="H7" s="120">
        <f t="shared" ref="H7:H21" si="0">SUM(D7:G7)</f>
        <v>8</v>
      </c>
      <c r="I7" s="121" t="str">
        <f>IF(D7&gt;=1,"Extremo",IF(E7&gt;=1,"Alto",IF(F7&gt;=1,"Moderado",IF(G7&gt;=1,"Bajo",IF(H7=0,"Bajo")))))</f>
        <v>Extremo</v>
      </c>
      <c r="J7" s="122">
        <f>IF(D7&gt;=1,5,IF(E7&gt;=1,4,IF(F7&gt;=1,3,IF(G7&gt;=1,2,IF(H7=0,1)))))</f>
        <v>5</v>
      </c>
      <c r="K7" s="123" t="s">
        <v>30</v>
      </c>
      <c r="L7" s="124">
        <f>INDEX(Tiempo_Ult_Aud_Calif,MATCH('Priorización '!K7,Tiempo_Ult_Aud_Def,0))</f>
        <v>2</v>
      </c>
      <c r="M7" s="125" t="s">
        <v>31</v>
      </c>
      <c r="N7" s="126">
        <f t="shared" ref="N7:N21" si="1">INDEX(Nivel_Directivo_Calif,MATCH(M7,Nivel_Directivo_Def_PQR,0))</f>
        <v>5</v>
      </c>
      <c r="O7" s="125" t="s">
        <v>32</v>
      </c>
      <c r="P7" s="127">
        <f t="shared" ref="P7:P21" si="2">INDEX(Impacto_Obj_Est_Calif,MATCH(O7,Impacto_Obj_Est_Def,0))</f>
        <v>2</v>
      </c>
      <c r="Q7" s="128" t="s">
        <v>33</v>
      </c>
      <c r="R7" s="127">
        <f t="shared" ref="R7:R21" si="3">INDEX(Result_Aud_Ant_Calif,MATCH(Q7,Result_Aud_Ant_Def,0))</f>
        <v>5</v>
      </c>
      <c r="S7" s="125" t="s">
        <v>34</v>
      </c>
      <c r="T7" s="127">
        <f t="shared" ref="T7:T21" si="4">INDEX(Impacto_Ppto_Calif,MATCH(S7,Impacto_Ppto_Def,0))</f>
        <v>4</v>
      </c>
      <c r="U7" s="129">
        <f>$J$5*J7+$L$5*L7+$N$5*N7+$P$5*P7+$R$5*R7+$T$5*T7</f>
        <v>3.64</v>
      </c>
      <c r="V7" s="129" t="str">
        <f t="shared" ref="V7:V21" si="5">LOOKUP(U7,Nivel_Criticidad)</f>
        <v>Alto</v>
      </c>
      <c r="W7" s="127" t="str">
        <f t="shared" ref="W7:W21" si="6">INDEX(Ciclo_Rotación_Calif,MATCH(V7,Ciclo_Rotación_Def,0))</f>
        <v>Cada 2 años</v>
      </c>
      <c r="X7" s="130" t="str">
        <f t="shared" ref="X7:X21" si="7">IF(W7="Cada año",C7,"")</f>
        <v/>
      </c>
      <c r="Y7" s="130" t="str">
        <f t="shared" ref="Y7:Y21" si="8">IF(OR(W7="Cada año",W7="Cada 2 años"),C7,"")</f>
        <v xml:space="preserve">Diseño y Construcción de Parques y Escenarios </v>
      </c>
      <c r="Z7" s="130" t="str">
        <f t="shared" ref="Z7:Z21" si="9">IF(OR(W7="Cada año",W7="Cada 3 años"),C7,"")</f>
        <v/>
      </c>
      <c r="AA7" s="130" t="str">
        <f t="shared" ref="AA7:AA21" si="10">IF(OR(W7="Cada año",W7="Cada 2 años",W7="Cada 4 años"),C7,"")</f>
        <v xml:space="preserve">Diseño y Construcción de Parques y Escenarios </v>
      </c>
      <c r="AB7" s="131"/>
    </row>
    <row r="8" spans="2:28" s="132" customFormat="1" ht="38.25" x14ac:dyDescent="0.25">
      <c r="B8" s="117"/>
      <c r="C8" s="133" t="s">
        <v>35</v>
      </c>
      <c r="D8" s="134">
        <v>0</v>
      </c>
      <c r="E8" s="134">
        <v>3</v>
      </c>
      <c r="F8" s="134">
        <v>3</v>
      </c>
      <c r="G8" s="134">
        <v>0</v>
      </c>
      <c r="H8" s="120">
        <f t="shared" si="0"/>
        <v>6</v>
      </c>
      <c r="I8" s="121" t="str">
        <f t="shared" ref="I8:I21" si="11">IF(D8&gt;=1,"Extremo",IF(E8&gt;=1,"Alto",IF(F8&gt;=1,"Moderado",IF(G8&gt;=1,"Bajo",IF(H8=0,"Bajo")))))</f>
        <v>Alto</v>
      </c>
      <c r="J8" s="122">
        <f t="shared" ref="J8:J21" si="12">IF(D8&gt;=1,5,IF(E8&gt;=1,4,IF(F8&gt;=1,3,IF(G8&gt;=1,2,IF(H8=0,1)))))</f>
        <v>4</v>
      </c>
      <c r="K8" s="123" t="s">
        <v>30</v>
      </c>
      <c r="L8" s="124">
        <f>INDEX(Tiempo_Ult_Aud_Calif,MATCH('Priorización '!K8,Tiempo_Ult_Aud_Def,0))</f>
        <v>2</v>
      </c>
      <c r="M8" s="125" t="s">
        <v>31</v>
      </c>
      <c r="N8" s="126">
        <f t="shared" si="1"/>
        <v>5</v>
      </c>
      <c r="O8" s="125" t="s">
        <v>32</v>
      </c>
      <c r="P8" s="127">
        <f t="shared" si="2"/>
        <v>2</v>
      </c>
      <c r="Q8" s="128" t="s">
        <v>33</v>
      </c>
      <c r="R8" s="127">
        <f t="shared" si="3"/>
        <v>5</v>
      </c>
      <c r="S8" s="125" t="s">
        <v>34</v>
      </c>
      <c r="T8" s="127">
        <f t="shared" si="4"/>
        <v>4</v>
      </c>
      <c r="U8" s="129">
        <f t="shared" ref="U8:U21" si="13">$J$5*J8+$L$5*L8+$N$5*N8+$P$5*P8+$R$5*R8+$T$5*T8</f>
        <v>3.45</v>
      </c>
      <c r="V8" s="129" t="str">
        <f t="shared" si="5"/>
        <v>Alto</v>
      </c>
      <c r="W8" s="127" t="str">
        <f t="shared" si="6"/>
        <v>Cada 2 años</v>
      </c>
      <c r="X8" s="130" t="str">
        <f t="shared" si="7"/>
        <v/>
      </c>
      <c r="Y8" s="130" t="str">
        <f t="shared" si="8"/>
        <v>Administratación y Mantenimiento  de Parques y Escenarios</v>
      </c>
      <c r="Z8" s="130" t="str">
        <f t="shared" si="9"/>
        <v/>
      </c>
      <c r="AA8" s="130" t="str">
        <f t="shared" si="10"/>
        <v>Administratación y Mantenimiento  de Parques y Escenarios</v>
      </c>
      <c r="AB8" s="131"/>
    </row>
    <row r="9" spans="2:28" s="132" customFormat="1" ht="38.25" x14ac:dyDescent="0.25">
      <c r="B9" s="117"/>
      <c r="C9" s="133" t="s">
        <v>36</v>
      </c>
      <c r="D9" s="134">
        <v>0</v>
      </c>
      <c r="E9" s="134">
        <v>3</v>
      </c>
      <c r="F9" s="134">
        <v>2</v>
      </c>
      <c r="G9" s="134">
        <v>0</v>
      </c>
      <c r="H9" s="120">
        <f t="shared" si="0"/>
        <v>5</v>
      </c>
      <c r="I9" s="121" t="str">
        <f t="shared" si="11"/>
        <v>Alto</v>
      </c>
      <c r="J9" s="122">
        <f t="shared" si="12"/>
        <v>4</v>
      </c>
      <c r="K9" s="123" t="s">
        <v>30</v>
      </c>
      <c r="L9" s="124">
        <f>INDEX(Tiempo_Ult_Aud_Calif,MATCH('Priorización '!K9,Tiempo_Ult_Aud_Def,0))</f>
        <v>2</v>
      </c>
      <c r="M9" s="125" t="s">
        <v>31</v>
      </c>
      <c r="N9" s="126">
        <f t="shared" si="1"/>
        <v>5</v>
      </c>
      <c r="O9" s="125" t="s">
        <v>37</v>
      </c>
      <c r="P9" s="127">
        <f t="shared" si="2"/>
        <v>5</v>
      </c>
      <c r="Q9" s="128" t="s">
        <v>33</v>
      </c>
      <c r="R9" s="127">
        <f t="shared" si="3"/>
        <v>5</v>
      </c>
      <c r="S9" s="125" t="s">
        <v>34</v>
      </c>
      <c r="T9" s="127">
        <f t="shared" si="4"/>
        <v>4</v>
      </c>
      <c r="U9" s="129">
        <f t="shared" si="13"/>
        <v>4.2</v>
      </c>
      <c r="V9" s="129" t="str">
        <f t="shared" si="5"/>
        <v>Extremo</v>
      </c>
      <c r="W9" s="127" t="str">
        <f t="shared" si="6"/>
        <v>Cada año</v>
      </c>
      <c r="X9" s="152" t="str">
        <f>IF(W9="Cada año",C9,"")</f>
        <v>Fomento de la Actividad Fisica, el Deporte y la Recreación</v>
      </c>
      <c r="Y9" s="130" t="str">
        <f t="shared" si="8"/>
        <v>Fomento de la Actividad Fisica, el Deporte y la Recreación</v>
      </c>
      <c r="Z9" s="130" t="str">
        <f t="shared" si="9"/>
        <v>Fomento de la Actividad Fisica, el Deporte y la Recreación</v>
      </c>
      <c r="AA9" s="130" t="str">
        <f t="shared" si="10"/>
        <v>Fomento de la Actividad Fisica, el Deporte y la Recreación</v>
      </c>
      <c r="AB9" s="131"/>
    </row>
    <row r="10" spans="2:28" s="132" customFormat="1" ht="38.25" x14ac:dyDescent="0.25">
      <c r="B10" s="117"/>
      <c r="C10" s="133" t="s">
        <v>38</v>
      </c>
      <c r="D10" s="134">
        <v>0</v>
      </c>
      <c r="E10" s="134">
        <v>1</v>
      </c>
      <c r="F10" s="134">
        <v>0</v>
      </c>
      <c r="G10" s="134">
        <v>0</v>
      </c>
      <c r="H10" s="120">
        <f t="shared" si="0"/>
        <v>1</v>
      </c>
      <c r="I10" s="121" t="str">
        <f t="shared" si="11"/>
        <v>Alto</v>
      </c>
      <c r="J10" s="122">
        <f t="shared" si="12"/>
        <v>4</v>
      </c>
      <c r="K10" s="123" t="s">
        <v>39</v>
      </c>
      <c r="L10" s="124">
        <f>INDEX(Tiempo_Ult_Aud_Calif,MATCH('Priorización '!K10,Tiempo_Ult_Aud_Def,0))</f>
        <v>5</v>
      </c>
      <c r="M10" s="125" t="s">
        <v>40</v>
      </c>
      <c r="N10" s="126">
        <f t="shared" si="1"/>
        <v>2</v>
      </c>
      <c r="O10" s="125" t="s">
        <v>32</v>
      </c>
      <c r="P10" s="127">
        <f t="shared" si="2"/>
        <v>2</v>
      </c>
      <c r="Q10" s="128" t="s">
        <v>33</v>
      </c>
      <c r="R10" s="127">
        <f t="shared" si="3"/>
        <v>5</v>
      </c>
      <c r="S10" s="125" t="s">
        <v>41</v>
      </c>
      <c r="T10" s="127">
        <f t="shared" si="4"/>
        <v>2</v>
      </c>
      <c r="U10" s="129">
        <f t="shared" si="13"/>
        <v>3.3699999999999997</v>
      </c>
      <c r="V10" s="129" t="str">
        <f t="shared" si="5"/>
        <v>Alto</v>
      </c>
      <c r="W10" s="127" t="str">
        <f t="shared" si="6"/>
        <v>Cada 2 años</v>
      </c>
      <c r="X10" s="130" t="str">
        <f t="shared" si="7"/>
        <v/>
      </c>
      <c r="Y10" s="130" t="str">
        <f t="shared" si="8"/>
        <v xml:space="preserve">Gestión Comunicaciones </v>
      </c>
      <c r="Z10" s="130" t="str">
        <f t="shared" si="9"/>
        <v/>
      </c>
      <c r="AA10" s="130" t="str">
        <f t="shared" si="10"/>
        <v xml:space="preserve">Gestión Comunicaciones </v>
      </c>
      <c r="AB10" s="131"/>
    </row>
    <row r="11" spans="2:28" s="132" customFormat="1" ht="38.25" x14ac:dyDescent="0.25">
      <c r="B11" s="117"/>
      <c r="C11" s="133" t="s">
        <v>42</v>
      </c>
      <c r="D11" s="134">
        <v>0</v>
      </c>
      <c r="E11" s="134">
        <v>0</v>
      </c>
      <c r="F11" s="134">
        <v>0</v>
      </c>
      <c r="G11" s="134">
        <v>3</v>
      </c>
      <c r="H11" s="120">
        <f t="shared" si="0"/>
        <v>3</v>
      </c>
      <c r="I11" s="121" t="str">
        <f t="shared" si="11"/>
        <v>Bajo</v>
      </c>
      <c r="J11" s="122">
        <f t="shared" si="12"/>
        <v>2</v>
      </c>
      <c r="K11" s="123" t="s">
        <v>43</v>
      </c>
      <c r="L11" s="124">
        <f>INDEX(Tiempo_Ult_Aud_Calif,MATCH('Priorización '!K11,Tiempo_Ult_Aud_Def,0))</f>
        <v>1</v>
      </c>
      <c r="M11" s="125" t="s">
        <v>44</v>
      </c>
      <c r="N11" s="126">
        <f t="shared" si="1"/>
        <v>4</v>
      </c>
      <c r="O11" s="125" t="s">
        <v>32</v>
      </c>
      <c r="P11" s="127">
        <f t="shared" si="2"/>
        <v>2</v>
      </c>
      <c r="Q11" s="128" t="s">
        <v>45</v>
      </c>
      <c r="R11" s="127">
        <f t="shared" si="3"/>
        <v>2</v>
      </c>
      <c r="S11" s="125" t="s">
        <v>46</v>
      </c>
      <c r="T11" s="127">
        <f t="shared" si="4"/>
        <v>3</v>
      </c>
      <c r="U11" s="129">
        <f t="shared" si="13"/>
        <v>2.15</v>
      </c>
      <c r="V11" s="129" t="str">
        <f t="shared" si="5"/>
        <v>Moderado</v>
      </c>
      <c r="W11" s="127" t="str">
        <f t="shared" si="6"/>
        <v>Cada 3 años</v>
      </c>
      <c r="X11" s="130" t="str">
        <f t="shared" si="7"/>
        <v/>
      </c>
      <c r="Y11" s="130" t="str">
        <f t="shared" si="8"/>
        <v/>
      </c>
      <c r="Z11" s="152" t="str">
        <f t="shared" si="9"/>
        <v xml:space="preserve">Gestión Talento Humano </v>
      </c>
      <c r="AA11" s="130" t="str">
        <f t="shared" si="10"/>
        <v/>
      </c>
      <c r="AB11" s="131"/>
    </row>
    <row r="12" spans="2:28" s="132" customFormat="1" ht="38.25" x14ac:dyDescent="0.25">
      <c r="B12" s="117"/>
      <c r="C12" s="133" t="s">
        <v>47</v>
      </c>
      <c r="D12" s="134">
        <v>1</v>
      </c>
      <c r="E12" s="134">
        <v>1</v>
      </c>
      <c r="F12" s="134">
        <v>3</v>
      </c>
      <c r="G12" s="134">
        <v>1</v>
      </c>
      <c r="H12" s="120">
        <f t="shared" si="0"/>
        <v>6</v>
      </c>
      <c r="I12" s="121" t="str">
        <f t="shared" si="11"/>
        <v>Extremo</v>
      </c>
      <c r="J12" s="122">
        <f t="shared" si="12"/>
        <v>5</v>
      </c>
      <c r="K12" s="123" t="s">
        <v>43</v>
      </c>
      <c r="L12" s="124">
        <f>INDEX(Tiempo_Ult_Aud_Calif,MATCH('Priorización '!K12,Tiempo_Ult_Aud_Def,0))</f>
        <v>1</v>
      </c>
      <c r="M12" s="125" t="s">
        <v>31</v>
      </c>
      <c r="N12" s="126">
        <f t="shared" si="1"/>
        <v>5</v>
      </c>
      <c r="O12" s="125" t="s">
        <v>32</v>
      </c>
      <c r="P12" s="127">
        <f t="shared" si="2"/>
        <v>2</v>
      </c>
      <c r="Q12" s="128" t="s">
        <v>33</v>
      </c>
      <c r="R12" s="127">
        <f t="shared" si="3"/>
        <v>5</v>
      </c>
      <c r="S12" s="125" t="s">
        <v>41</v>
      </c>
      <c r="T12" s="127">
        <f t="shared" si="4"/>
        <v>2</v>
      </c>
      <c r="U12" s="129">
        <f t="shared" si="13"/>
        <v>3.1699999999999995</v>
      </c>
      <c r="V12" s="129" t="str">
        <f t="shared" si="5"/>
        <v>Alto</v>
      </c>
      <c r="W12" s="127" t="str">
        <f t="shared" si="6"/>
        <v>Cada 2 años</v>
      </c>
      <c r="X12" s="130" t="str">
        <f t="shared" si="7"/>
        <v/>
      </c>
      <c r="Y12" s="130" t="str">
        <f t="shared" si="8"/>
        <v xml:space="preserve">Gestión Financiera </v>
      </c>
      <c r="Z12" s="130" t="str">
        <f t="shared" si="9"/>
        <v/>
      </c>
      <c r="AA12" s="130" t="str">
        <f t="shared" si="10"/>
        <v xml:space="preserve">Gestión Financiera </v>
      </c>
      <c r="AB12" s="131"/>
    </row>
    <row r="13" spans="2:28" s="132" customFormat="1" ht="38.25" x14ac:dyDescent="0.25">
      <c r="B13" s="117"/>
      <c r="C13" s="133" t="s">
        <v>48</v>
      </c>
      <c r="D13" s="134">
        <v>0</v>
      </c>
      <c r="E13" s="134">
        <v>1</v>
      </c>
      <c r="F13" s="134">
        <v>3</v>
      </c>
      <c r="G13" s="134">
        <v>0</v>
      </c>
      <c r="H13" s="120">
        <f t="shared" si="0"/>
        <v>4</v>
      </c>
      <c r="I13" s="121" t="str">
        <f t="shared" si="11"/>
        <v>Alto</v>
      </c>
      <c r="J13" s="122">
        <f t="shared" si="12"/>
        <v>4</v>
      </c>
      <c r="K13" s="123" t="s">
        <v>39</v>
      </c>
      <c r="L13" s="124">
        <f>INDEX(Tiempo_Ult_Aud_Calif,MATCH('Priorización '!K13,Tiempo_Ult_Aud_Def,0))</f>
        <v>5</v>
      </c>
      <c r="M13" s="125" t="s">
        <v>49</v>
      </c>
      <c r="N13" s="126">
        <f t="shared" si="1"/>
        <v>1</v>
      </c>
      <c r="O13" s="125" t="s">
        <v>32</v>
      </c>
      <c r="P13" s="127">
        <f t="shared" si="2"/>
        <v>2</v>
      </c>
      <c r="Q13" s="128" t="s">
        <v>50</v>
      </c>
      <c r="R13" s="127">
        <f t="shared" si="3"/>
        <v>1</v>
      </c>
      <c r="S13" s="125" t="s">
        <v>41</v>
      </c>
      <c r="T13" s="127">
        <f t="shared" si="4"/>
        <v>2</v>
      </c>
      <c r="U13" s="129">
        <f t="shared" si="13"/>
        <v>2.58</v>
      </c>
      <c r="V13" s="129" t="str">
        <f t="shared" si="5"/>
        <v>Moderado</v>
      </c>
      <c r="W13" s="127" t="str">
        <f t="shared" si="6"/>
        <v>Cada 3 años</v>
      </c>
      <c r="X13" s="130" t="str">
        <f t="shared" si="7"/>
        <v/>
      </c>
      <c r="Y13" s="130" t="str">
        <f t="shared" si="8"/>
        <v/>
      </c>
      <c r="Z13" s="130" t="str">
        <f t="shared" si="9"/>
        <v xml:space="preserve">Gestión de Recursos Físicos </v>
      </c>
      <c r="AA13" s="130" t="str">
        <f t="shared" si="10"/>
        <v/>
      </c>
      <c r="AB13" s="131"/>
    </row>
    <row r="14" spans="2:28" s="132" customFormat="1" ht="38.25" x14ac:dyDescent="0.25">
      <c r="B14" s="117"/>
      <c r="C14" s="133" t="s">
        <v>51</v>
      </c>
      <c r="D14" s="134">
        <v>0</v>
      </c>
      <c r="E14" s="134">
        <v>3</v>
      </c>
      <c r="F14" s="134">
        <v>3</v>
      </c>
      <c r="G14" s="134">
        <v>0</v>
      </c>
      <c r="H14" s="120">
        <f t="shared" si="0"/>
        <v>6</v>
      </c>
      <c r="I14" s="121" t="str">
        <f t="shared" si="11"/>
        <v>Alto</v>
      </c>
      <c r="J14" s="122">
        <f t="shared" si="12"/>
        <v>4</v>
      </c>
      <c r="K14" s="123" t="s">
        <v>43</v>
      </c>
      <c r="L14" s="124">
        <f>INDEX(Tiempo_Ult_Aud_Calif,MATCH('Priorización '!K14,Tiempo_Ult_Aud_Def,0))</f>
        <v>1</v>
      </c>
      <c r="M14" s="125" t="s">
        <v>31</v>
      </c>
      <c r="N14" s="126">
        <f t="shared" si="1"/>
        <v>5</v>
      </c>
      <c r="O14" s="125" t="s">
        <v>32</v>
      </c>
      <c r="P14" s="127">
        <f t="shared" si="2"/>
        <v>2</v>
      </c>
      <c r="Q14" s="128" t="s">
        <v>52</v>
      </c>
      <c r="R14" s="127">
        <f t="shared" si="3"/>
        <v>3</v>
      </c>
      <c r="S14" s="125" t="s">
        <v>41</v>
      </c>
      <c r="T14" s="127">
        <f t="shared" si="4"/>
        <v>2</v>
      </c>
      <c r="U14" s="129">
        <f t="shared" si="13"/>
        <v>2.6199999999999997</v>
      </c>
      <c r="V14" s="129" t="str">
        <f t="shared" si="5"/>
        <v>Moderado</v>
      </c>
      <c r="W14" s="127" t="str">
        <f t="shared" si="6"/>
        <v>Cada 3 años</v>
      </c>
      <c r="X14" s="130" t="str">
        <f t="shared" si="7"/>
        <v/>
      </c>
      <c r="Y14" s="130" t="str">
        <f t="shared" si="8"/>
        <v/>
      </c>
      <c r="Z14" s="152" t="str">
        <f t="shared" si="9"/>
        <v xml:space="preserve">Adquisición de Bienes y Servicios </v>
      </c>
      <c r="AA14" s="130" t="str">
        <f t="shared" si="10"/>
        <v/>
      </c>
      <c r="AB14" s="131"/>
    </row>
    <row r="15" spans="2:28" s="132" customFormat="1" ht="38.25" x14ac:dyDescent="0.25">
      <c r="B15" s="117"/>
      <c r="C15" s="133" t="s">
        <v>53</v>
      </c>
      <c r="D15" s="134">
        <v>0</v>
      </c>
      <c r="E15" s="134">
        <v>0</v>
      </c>
      <c r="F15" s="134">
        <v>8</v>
      </c>
      <c r="G15" s="134">
        <v>0</v>
      </c>
      <c r="H15" s="120">
        <f t="shared" si="0"/>
        <v>8</v>
      </c>
      <c r="I15" s="121" t="str">
        <f t="shared" si="11"/>
        <v>Moderado</v>
      </c>
      <c r="J15" s="122">
        <f t="shared" si="12"/>
        <v>3</v>
      </c>
      <c r="K15" s="123" t="s">
        <v>54</v>
      </c>
      <c r="L15" s="124">
        <f>INDEX(Tiempo_Ult_Aud_Calif,MATCH('Priorización '!K15,Tiempo_Ult_Aud_Def,0))</f>
        <v>4</v>
      </c>
      <c r="M15" s="125" t="s">
        <v>31</v>
      </c>
      <c r="N15" s="126">
        <f t="shared" si="1"/>
        <v>5</v>
      </c>
      <c r="O15" s="125" t="s">
        <v>32</v>
      </c>
      <c r="P15" s="127">
        <f t="shared" si="2"/>
        <v>2</v>
      </c>
      <c r="Q15" s="128" t="s">
        <v>52</v>
      </c>
      <c r="R15" s="127">
        <f t="shared" si="3"/>
        <v>3</v>
      </c>
      <c r="S15" s="125" t="s">
        <v>41</v>
      </c>
      <c r="T15" s="127">
        <f t="shared" si="4"/>
        <v>2</v>
      </c>
      <c r="U15" s="129">
        <f t="shared" si="13"/>
        <v>2.88</v>
      </c>
      <c r="V15" s="129" t="str">
        <f t="shared" si="5"/>
        <v>Moderado</v>
      </c>
      <c r="W15" s="127" t="str">
        <f t="shared" si="6"/>
        <v>Cada 3 años</v>
      </c>
      <c r="X15" s="130" t="str">
        <f t="shared" si="7"/>
        <v/>
      </c>
      <c r="Y15" s="130" t="str">
        <f t="shared" si="8"/>
        <v/>
      </c>
      <c r="Z15" s="130" t="str">
        <f t="shared" si="9"/>
        <v>Gestión Asuntos Locales</v>
      </c>
      <c r="AA15" s="130" t="str">
        <f t="shared" si="10"/>
        <v/>
      </c>
      <c r="AB15" s="131"/>
    </row>
    <row r="16" spans="2:28" s="132" customFormat="1" ht="38.25" x14ac:dyDescent="0.25">
      <c r="B16" s="117"/>
      <c r="C16" s="133" t="s">
        <v>55</v>
      </c>
      <c r="D16" s="134">
        <v>0</v>
      </c>
      <c r="E16" s="134">
        <v>2</v>
      </c>
      <c r="F16" s="134">
        <v>3</v>
      </c>
      <c r="G16" s="134">
        <v>1</v>
      </c>
      <c r="H16" s="120">
        <f t="shared" si="0"/>
        <v>6</v>
      </c>
      <c r="I16" s="121" t="str">
        <f t="shared" si="11"/>
        <v>Alto</v>
      </c>
      <c r="J16" s="122">
        <f t="shared" si="12"/>
        <v>4</v>
      </c>
      <c r="K16" s="123" t="s">
        <v>43</v>
      </c>
      <c r="L16" s="124">
        <f>INDEX(Tiempo_Ult_Aud_Calif,MATCH('Priorización '!K16,Tiempo_Ult_Aud_Def,0))</f>
        <v>1</v>
      </c>
      <c r="M16" s="125" t="s">
        <v>31</v>
      </c>
      <c r="N16" s="126">
        <f t="shared" si="1"/>
        <v>5</v>
      </c>
      <c r="O16" s="125" t="s">
        <v>32</v>
      </c>
      <c r="P16" s="127">
        <f t="shared" si="2"/>
        <v>2</v>
      </c>
      <c r="Q16" s="128" t="s">
        <v>45</v>
      </c>
      <c r="R16" s="127">
        <f t="shared" si="3"/>
        <v>2</v>
      </c>
      <c r="S16" s="125" t="s">
        <v>56</v>
      </c>
      <c r="T16" s="127">
        <f t="shared" si="4"/>
        <v>1</v>
      </c>
      <c r="U16" s="129">
        <f t="shared" si="13"/>
        <v>2.2800000000000002</v>
      </c>
      <c r="V16" s="129" t="str">
        <f t="shared" si="5"/>
        <v>Moderado</v>
      </c>
      <c r="W16" s="127" t="str">
        <f t="shared" si="6"/>
        <v>Cada 3 años</v>
      </c>
      <c r="X16" s="130" t="str">
        <f t="shared" si="7"/>
        <v/>
      </c>
      <c r="Y16" s="130" t="str">
        <f t="shared" si="8"/>
        <v/>
      </c>
      <c r="Z16" s="130" t="str">
        <f t="shared" si="9"/>
        <v xml:space="preserve">Gestión Jurídica </v>
      </c>
      <c r="AA16" s="130" t="str">
        <f t="shared" si="10"/>
        <v/>
      </c>
      <c r="AB16" s="131"/>
    </row>
    <row r="17" spans="2:28" s="132" customFormat="1" ht="38.25" x14ac:dyDescent="0.25">
      <c r="B17" s="117"/>
      <c r="C17" s="133" t="s">
        <v>57</v>
      </c>
      <c r="D17" s="134">
        <v>0</v>
      </c>
      <c r="E17" s="134">
        <v>1</v>
      </c>
      <c r="F17" s="134">
        <v>0</v>
      </c>
      <c r="G17" s="134">
        <v>1</v>
      </c>
      <c r="H17" s="120">
        <f t="shared" si="0"/>
        <v>2</v>
      </c>
      <c r="I17" s="121" t="str">
        <f t="shared" si="11"/>
        <v>Alto</v>
      </c>
      <c r="J17" s="122">
        <f t="shared" si="12"/>
        <v>4</v>
      </c>
      <c r="K17" s="123" t="s">
        <v>39</v>
      </c>
      <c r="L17" s="124">
        <f>INDEX(Tiempo_Ult_Aud_Calif,MATCH('Priorización '!K17,Tiempo_Ult_Aud_Def,0))</f>
        <v>5</v>
      </c>
      <c r="M17" s="125" t="s">
        <v>49</v>
      </c>
      <c r="N17" s="126">
        <f t="shared" si="1"/>
        <v>1</v>
      </c>
      <c r="O17" s="125" t="s">
        <v>32</v>
      </c>
      <c r="P17" s="127">
        <f t="shared" si="2"/>
        <v>2</v>
      </c>
      <c r="Q17" s="128" t="s">
        <v>45</v>
      </c>
      <c r="R17" s="127">
        <f t="shared" si="3"/>
        <v>2</v>
      </c>
      <c r="S17" s="125" t="s">
        <v>56</v>
      </c>
      <c r="T17" s="127">
        <f t="shared" si="4"/>
        <v>1</v>
      </c>
      <c r="U17" s="129">
        <f t="shared" si="13"/>
        <v>2.6</v>
      </c>
      <c r="V17" s="129" t="str">
        <f t="shared" si="5"/>
        <v>Moderado</v>
      </c>
      <c r="W17" s="127" t="str">
        <f t="shared" si="6"/>
        <v>Cada 3 años</v>
      </c>
      <c r="X17" s="130" t="str">
        <f t="shared" si="7"/>
        <v/>
      </c>
      <c r="Y17" s="130" t="str">
        <f t="shared" si="8"/>
        <v/>
      </c>
      <c r="Z17" s="130" t="str">
        <f t="shared" si="9"/>
        <v>Gestión Documental</v>
      </c>
      <c r="AA17" s="130" t="str">
        <f t="shared" si="10"/>
        <v/>
      </c>
      <c r="AB17" s="131"/>
    </row>
    <row r="18" spans="2:28" s="132" customFormat="1" ht="38.25" x14ac:dyDescent="0.25">
      <c r="B18" s="117"/>
      <c r="C18" s="133" t="s">
        <v>58</v>
      </c>
      <c r="D18" s="134">
        <v>0</v>
      </c>
      <c r="E18" s="134">
        <v>0</v>
      </c>
      <c r="F18" s="134">
        <v>5</v>
      </c>
      <c r="G18" s="134">
        <v>1</v>
      </c>
      <c r="H18" s="120">
        <f t="shared" si="0"/>
        <v>6</v>
      </c>
      <c r="I18" s="121" t="str">
        <f t="shared" si="11"/>
        <v>Moderado</v>
      </c>
      <c r="J18" s="122">
        <f t="shared" si="12"/>
        <v>3</v>
      </c>
      <c r="K18" s="123" t="s">
        <v>43</v>
      </c>
      <c r="L18" s="124">
        <f>INDEX(Tiempo_Ult_Aud_Calif,MATCH('Priorización '!K18,Tiempo_Ult_Aud_Def,0))</f>
        <v>1</v>
      </c>
      <c r="M18" s="125" t="s">
        <v>44</v>
      </c>
      <c r="N18" s="126">
        <f t="shared" si="1"/>
        <v>4</v>
      </c>
      <c r="O18" s="125" t="s">
        <v>32</v>
      </c>
      <c r="P18" s="127">
        <f t="shared" si="2"/>
        <v>2</v>
      </c>
      <c r="Q18" s="128" t="s">
        <v>50</v>
      </c>
      <c r="R18" s="127">
        <f t="shared" si="3"/>
        <v>1</v>
      </c>
      <c r="S18" s="125" t="s">
        <v>41</v>
      </c>
      <c r="T18" s="127">
        <f t="shared" si="4"/>
        <v>2</v>
      </c>
      <c r="U18" s="129">
        <f t="shared" si="13"/>
        <v>2</v>
      </c>
      <c r="V18" s="129" t="str">
        <f t="shared" si="5"/>
        <v>Moderado</v>
      </c>
      <c r="W18" s="127" t="str">
        <f t="shared" si="6"/>
        <v>Cada 3 años</v>
      </c>
      <c r="X18" s="130" t="str">
        <f t="shared" si="7"/>
        <v/>
      </c>
      <c r="Y18" s="130" t="str">
        <f t="shared" si="8"/>
        <v/>
      </c>
      <c r="Z18" s="130" t="str">
        <f t="shared" si="9"/>
        <v>Gestión de Tecnologías de la Información</v>
      </c>
      <c r="AA18" s="130" t="str">
        <f t="shared" si="10"/>
        <v/>
      </c>
      <c r="AB18" s="131"/>
    </row>
    <row r="19" spans="2:28" s="132" customFormat="1" ht="38.25" x14ac:dyDescent="0.25">
      <c r="B19" s="117"/>
      <c r="C19" s="133" t="s">
        <v>59</v>
      </c>
      <c r="D19" s="134">
        <v>0</v>
      </c>
      <c r="E19" s="134">
        <v>0</v>
      </c>
      <c r="F19" s="134">
        <v>1</v>
      </c>
      <c r="G19" s="134">
        <v>1</v>
      </c>
      <c r="H19" s="120">
        <f t="shared" si="0"/>
        <v>2</v>
      </c>
      <c r="I19" s="121" t="str">
        <f t="shared" si="11"/>
        <v>Moderado</v>
      </c>
      <c r="J19" s="122">
        <f t="shared" si="12"/>
        <v>3</v>
      </c>
      <c r="K19" s="123" t="s">
        <v>39</v>
      </c>
      <c r="L19" s="124">
        <f>INDEX(Tiempo_Ult_Aud_Calif,MATCH('Priorización '!K19,Tiempo_Ult_Aud_Def,0))</f>
        <v>5</v>
      </c>
      <c r="M19" s="125" t="s">
        <v>40</v>
      </c>
      <c r="N19" s="126">
        <f t="shared" si="1"/>
        <v>2</v>
      </c>
      <c r="O19" s="125" t="s">
        <v>32</v>
      </c>
      <c r="P19" s="127">
        <f t="shared" si="2"/>
        <v>2</v>
      </c>
      <c r="Q19" s="128" t="s">
        <v>45</v>
      </c>
      <c r="R19" s="127">
        <f t="shared" si="3"/>
        <v>2</v>
      </c>
      <c r="S19" s="125" t="s">
        <v>56</v>
      </c>
      <c r="T19" s="127">
        <f t="shared" si="4"/>
        <v>1</v>
      </c>
      <c r="U19" s="129">
        <f t="shared" si="13"/>
        <v>2.48</v>
      </c>
      <c r="V19" s="129" t="str">
        <f t="shared" si="5"/>
        <v>Moderado</v>
      </c>
      <c r="W19" s="127" t="str">
        <f t="shared" si="6"/>
        <v>Cada 3 años</v>
      </c>
      <c r="X19" s="130" t="str">
        <f t="shared" si="7"/>
        <v/>
      </c>
      <c r="Y19" s="130" t="str">
        <f t="shared" si="8"/>
        <v/>
      </c>
      <c r="Z19" s="130" t="str">
        <f t="shared" si="9"/>
        <v xml:space="preserve">Control Interno Disciplinario </v>
      </c>
      <c r="AA19" s="130" t="str">
        <f t="shared" si="10"/>
        <v/>
      </c>
      <c r="AB19" s="131"/>
    </row>
    <row r="20" spans="2:28" s="132" customFormat="1" ht="38.25" x14ac:dyDescent="0.25">
      <c r="B20" s="117"/>
      <c r="C20" s="133" t="s">
        <v>60</v>
      </c>
      <c r="D20" s="134">
        <v>0</v>
      </c>
      <c r="E20" s="134">
        <v>2</v>
      </c>
      <c r="F20" s="134">
        <v>0</v>
      </c>
      <c r="G20" s="134">
        <v>0</v>
      </c>
      <c r="H20" s="120">
        <f t="shared" si="0"/>
        <v>2</v>
      </c>
      <c r="I20" s="121" t="str">
        <f t="shared" si="11"/>
        <v>Alto</v>
      </c>
      <c r="J20" s="122">
        <f t="shared" si="12"/>
        <v>4</v>
      </c>
      <c r="K20" s="123" t="s">
        <v>61</v>
      </c>
      <c r="L20" s="124">
        <f>INDEX(Tiempo_Ult_Aud_Calif,MATCH('Priorización '!K20,Tiempo_Ult_Aud_Def,0))</f>
        <v>3</v>
      </c>
      <c r="M20" s="125" t="s">
        <v>31</v>
      </c>
      <c r="N20" s="126">
        <f t="shared" si="1"/>
        <v>5</v>
      </c>
      <c r="O20" s="125" t="s">
        <v>32</v>
      </c>
      <c r="P20" s="127">
        <f t="shared" si="2"/>
        <v>2</v>
      </c>
      <c r="Q20" s="128" t="s">
        <v>52</v>
      </c>
      <c r="R20" s="127">
        <f t="shared" si="3"/>
        <v>3</v>
      </c>
      <c r="S20" s="125" t="s">
        <v>56</v>
      </c>
      <c r="T20" s="127">
        <f t="shared" si="4"/>
        <v>1</v>
      </c>
      <c r="U20" s="129">
        <f t="shared" si="13"/>
        <v>2.7600000000000002</v>
      </c>
      <c r="V20" s="129" t="str">
        <f t="shared" si="5"/>
        <v>Moderado</v>
      </c>
      <c r="W20" s="127" t="str">
        <f t="shared" si="6"/>
        <v>Cada 3 años</v>
      </c>
      <c r="X20" s="130" t="str">
        <f t="shared" si="7"/>
        <v/>
      </c>
      <c r="Y20" s="130" t="str">
        <f t="shared" si="8"/>
        <v/>
      </c>
      <c r="Z20" s="130" t="str">
        <f t="shared" si="9"/>
        <v>Gestión de la Ciudadanía</v>
      </c>
      <c r="AA20" s="130" t="str">
        <f t="shared" si="10"/>
        <v/>
      </c>
      <c r="AB20" s="131"/>
    </row>
    <row r="21" spans="2:28" s="132" customFormat="1" ht="38.25" x14ac:dyDescent="0.25">
      <c r="B21" s="117"/>
      <c r="C21" s="133" t="s">
        <v>62</v>
      </c>
      <c r="D21" s="134">
        <v>0</v>
      </c>
      <c r="E21" s="134">
        <v>2</v>
      </c>
      <c r="F21" s="134">
        <v>0</v>
      </c>
      <c r="G21" s="134">
        <v>0</v>
      </c>
      <c r="H21" s="120">
        <f t="shared" si="0"/>
        <v>2</v>
      </c>
      <c r="I21" s="121" t="str">
        <f t="shared" si="11"/>
        <v>Alto</v>
      </c>
      <c r="J21" s="122">
        <f t="shared" si="12"/>
        <v>4</v>
      </c>
      <c r="K21" s="123" t="s">
        <v>61</v>
      </c>
      <c r="L21" s="124">
        <f>INDEX(Tiempo_Ult_Aud_Calif,MATCH('Priorización '!K21,Tiempo_Ult_Aud_Def,0))</f>
        <v>3</v>
      </c>
      <c r="M21" s="125" t="s">
        <v>40</v>
      </c>
      <c r="N21" s="126">
        <f t="shared" si="1"/>
        <v>2</v>
      </c>
      <c r="O21" s="125" t="s">
        <v>32</v>
      </c>
      <c r="P21" s="127">
        <f t="shared" si="2"/>
        <v>2</v>
      </c>
      <c r="Q21" s="128" t="s">
        <v>52</v>
      </c>
      <c r="R21" s="127">
        <f t="shared" si="3"/>
        <v>3</v>
      </c>
      <c r="S21" s="125" t="s">
        <v>56</v>
      </c>
      <c r="T21" s="127">
        <f t="shared" si="4"/>
        <v>1</v>
      </c>
      <c r="U21" s="129">
        <f t="shared" si="13"/>
        <v>2.5500000000000003</v>
      </c>
      <c r="V21" s="129" t="str">
        <f t="shared" si="5"/>
        <v>Moderado</v>
      </c>
      <c r="W21" s="127" t="str">
        <f t="shared" si="6"/>
        <v>Cada 3 años</v>
      </c>
      <c r="X21" s="130" t="str">
        <f t="shared" si="7"/>
        <v/>
      </c>
      <c r="Y21" s="130" t="str">
        <f t="shared" si="8"/>
        <v/>
      </c>
      <c r="Z21" s="152" t="str">
        <f t="shared" si="9"/>
        <v>Planeacion de la gestión</v>
      </c>
      <c r="AA21" s="130" t="str">
        <f t="shared" si="10"/>
        <v/>
      </c>
      <c r="AB21" s="131"/>
    </row>
    <row r="22" spans="2:28" s="132" customFormat="1" ht="15" x14ac:dyDescent="0.25">
      <c r="B22" s="117"/>
      <c r="C22" s="133"/>
      <c r="D22" s="134"/>
      <c r="E22" s="134"/>
      <c r="F22" s="134"/>
      <c r="G22" s="134"/>
      <c r="H22" s="120"/>
      <c r="I22" s="121"/>
      <c r="J22" s="122"/>
      <c r="K22" s="123"/>
      <c r="L22" s="124"/>
      <c r="M22" s="125"/>
      <c r="N22" s="126"/>
      <c r="O22" s="125"/>
      <c r="P22" s="127"/>
      <c r="Q22" s="128"/>
      <c r="R22" s="127"/>
      <c r="S22" s="125"/>
      <c r="T22" s="127"/>
      <c r="U22" s="129"/>
      <c r="V22" s="129"/>
      <c r="W22" s="127"/>
      <c r="X22" s="130"/>
      <c r="Y22" s="130"/>
      <c r="Z22" s="130"/>
      <c r="AA22" s="130"/>
      <c r="AB22" s="131"/>
    </row>
    <row r="23" spans="2:28" s="132" customFormat="1" ht="15" x14ac:dyDescent="0.25">
      <c r="B23" s="117"/>
      <c r="C23" s="133"/>
      <c r="D23" s="134"/>
      <c r="E23" s="134"/>
      <c r="F23" s="134"/>
      <c r="G23" s="134"/>
      <c r="H23" s="120"/>
      <c r="I23" s="121"/>
      <c r="J23" s="122"/>
      <c r="K23" s="123"/>
      <c r="L23" s="124"/>
      <c r="M23" s="125"/>
      <c r="N23" s="126"/>
      <c r="O23" s="125"/>
      <c r="P23" s="127"/>
      <c r="Q23" s="128"/>
      <c r="R23" s="127"/>
      <c r="S23" s="125"/>
      <c r="T23" s="127"/>
      <c r="U23" s="129"/>
      <c r="V23" s="129"/>
      <c r="W23" s="127"/>
      <c r="X23" s="130"/>
      <c r="Y23" s="130"/>
      <c r="Z23" s="130"/>
      <c r="AA23" s="130"/>
      <c r="AB23" s="131"/>
    </row>
    <row r="24" spans="2:28" s="132" customFormat="1" ht="15" x14ac:dyDescent="0.25">
      <c r="B24" s="117"/>
      <c r="C24" s="133"/>
      <c r="D24" s="134"/>
      <c r="E24" s="134"/>
      <c r="F24" s="134"/>
      <c r="G24" s="134"/>
      <c r="H24" s="120"/>
      <c r="I24" s="121"/>
      <c r="J24" s="122"/>
      <c r="K24" s="123"/>
      <c r="L24" s="124"/>
      <c r="M24" s="125"/>
      <c r="N24" s="126"/>
      <c r="O24" s="125"/>
      <c r="P24" s="127"/>
      <c r="Q24" s="128"/>
      <c r="R24" s="127"/>
      <c r="S24" s="125"/>
      <c r="T24" s="127"/>
      <c r="U24" s="129"/>
      <c r="V24" s="129"/>
      <c r="W24" s="127"/>
      <c r="X24" s="130"/>
      <c r="Y24" s="130"/>
      <c r="Z24" s="130"/>
      <c r="AA24" s="130"/>
      <c r="AB24" s="131"/>
    </row>
    <row r="25" spans="2:28" s="132" customFormat="1" ht="15" x14ac:dyDescent="0.25">
      <c r="B25" s="117"/>
      <c r="C25" s="133"/>
      <c r="D25" s="134"/>
      <c r="E25" s="134"/>
      <c r="F25" s="134"/>
      <c r="G25" s="134"/>
      <c r="H25" s="120"/>
      <c r="I25" s="121"/>
      <c r="J25" s="122"/>
      <c r="K25" s="123"/>
      <c r="L25" s="124"/>
      <c r="M25" s="125"/>
      <c r="N25" s="126"/>
      <c r="O25" s="125"/>
      <c r="P25" s="127"/>
      <c r="Q25" s="128"/>
      <c r="R25" s="127"/>
      <c r="S25" s="125"/>
      <c r="T25" s="127"/>
      <c r="U25" s="129"/>
      <c r="V25" s="129"/>
      <c r="W25" s="127"/>
      <c r="X25" s="130"/>
      <c r="Y25" s="130"/>
      <c r="Z25" s="130"/>
      <c r="AA25" s="130"/>
      <c r="AB25" s="131"/>
    </row>
    <row r="26" spans="2:28" s="132" customFormat="1" ht="15" x14ac:dyDescent="0.25">
      <c r="B26" s="117"/>
      <c r="C26" s="133"/>
      <c r="D26" s="134"/>
      <c r="E26" s="134"/>
      <c r="F26" s="134"/>
      <c r="G26" s="134"/>
      <c r="H26" s="120"/>
      <c r="I26" s="121"/>
      <c r="J26" s="122"/>
      <c r="K26" s="123"/>
      <c r="L26" s="124"/>
      <c r="M26" s="125"/>
      <c r="N26" s="126"/>
      <c r="O26" s="125"/>
      <c r="P26" s="127"/>
      <c r="Q26" s="128"/>
      <c r="R26" s="127"/>
      <c r="S26" s="125"/>
      <c r="T26" s="127"/>
      <c r="U26" s="129"/>
      <c r="V26" s="129"/>
      <c r="W26" s="127"/>
      <c r="X26" s="130"/>
      <c r="Y26" s="130"/>
      <c r="Z26" s="130"/>
      <c r="AA26" s="130"/>
      <c r="AB26" s="131"/>
    </row>
    <row r="27" spans="2:28" s="132" customFormat="1" ht="15" x14ac:dyDescent="0.25">
      <c r="B27" s="117"/>
      <c r="C27" s="133"/>
      <c r="D27" s="134"/>
      <c r="E27" s="134"/>
      <c r="F27" s="134"/>
      <c r="G27" s="134"/>
      <c r="H27" s="120"/>
      <c r="I27" s="121"/>
      <c r="J27" s="122"/>
      <c r="K27" s="123"/>
      <c r="L27" s="124"/>
      <c r="M27" s="125"/>
      <c r="N27" s="126"/>
      <c r="O27" s="125"/>
      <c r="P27" s="127"/>
      <c r="Q27" s="128"/>
      <c r="R27" s="127"/>
      <c r="S27" s="125"/>
      <c r="T27" s="127"/>
      <c r="U27" s="129"/>
      <c r="V27" s="129"/>
      <c r="W27" s="127"/>
      <c r="X27" s="130"/>
      <c r="Y27" s="130"/>
      <c r="Z27" s="130"/>
      <c r="AA27" s="130"/>
      <c r="AB27" s="131"/>
    </row>
    <row r="28" spans="2:28" s="132" customFormat="1" ht="15" x14ac:dyDescent="0.25">
      <c r="B28" s="117"/>
      <c r="C28" s="133"/>
      <c r="D28" s="134"/>
      <c r="E28" s="134"/>
      <c r="F28" s="134"/>
      <c r="G28" s="134"/>
      <c r="H28" s="120"/>
      <c r="I28" s="121"/>
      <c r="J28" s="122"/>
      <c r="K28" s="123"/>
      <c r="L28" s="124"/>
      <c r="M28" s="125"/>
      <c r="N28" s="126"/>
      <c r="O28" s="125"/>
      <c r="P28" s="127"/>
      <c r="Q28" s="128"/>
      <c r="R28" s="127"/>
      <c r="S28" s="125"/>
      <c r="T28" s="127"/>
      <c r="U28" s="129"/>
      <c r="V28" s="129"/>
      <c r="W28" s="127"/>
      <c r="X28" s="130"/>
      <c r="Y28" s="130"/>
      <c r="Z28" s="130"/>
      <c r="AA28" s="130"/>
      <c r="AB28" s="131"/>
    </row>
    <row r="29" spans="2:28" s="132" customFormat="1" ht="15" x14ac:dyDescent="0.25">
      <c r="B29" s="117"/>
      <c r="C29" s="133"/>
      <c r="D29" s="134"/>
      <c r="E29" s="134"/>
      <c r="F29" s="134"/>
      <c r="G29" s="134"/>
      <c r="H29" s="120"/>
      <c r="I29" s="121"/>
      <c r="J29" s="122"/>
      <c r="K29" s="123"/>
      <c r="L29" s="124"/>
      <c r="M29" s="125"/>
      <c r="N29" s="126"/>
      <c r="O29" s="125"/>
      <c r="P29" s="127"/>
      <c r="Q29" s="128"/>
      <c r="R29" s="127"/>
      <c r="S29" s="125"/>
      <c r="T29" s="127"/>
      <c r="U29" s="129"/>
      <c r="V29" s="129"/>
      <c r="W29" s="127"/>
      <c r="X29" s="130"/>
      <c r="Y29" s="130"/>
      <c r="Z29" s="130"/>
      <c r="AA29" s="130"/>
      <c r="AB29" s="131"/>
    </row>
    <row r="30" spans="2:28" s="132" customFormat="1" ht="15" x14ac:dyDescent="0.25">
      <c r="B30" s="117"/>
      <c r="C30" s="133"/>
      <c r="D30" s="134"/>
      <c r="E30" s="134"/>
      <c r="F30" s="134"/>
      <c r="G30" s="134"/>
      <c r="H30" s="120"/>
      <c r="I30" s="121"/>
      <c r="J30" s="122"/>
      <c r="K30" s="123"/>
      <c r="L30" s="124"/>
      <c r="M30" s="125"/>
      <c r="N30" s="126"/>
      <c r="O30" s="125"/>
      <c r="P30" s="127"/>
      <c r="Q30" s="128"/>
      <c r="R30" s="127"/>
      <c r="S30" s="125"/>
      <c r="T30" s="127"/>
      <c r="U30" s="129"/>
      <c r="V30" s="129"/>
      <c r="W30" s="127"/>
      <c r="X30" s="130"/>
      <c r="Y30" s="130"/>
      <c r="Z30" s="130"/>
      <c r="AA30" s="130"/>
      <c r="AB30" s="131"/>
    </row>
    <row r="31" spans="2:28" s="132" customFormat="1" ht="15" x14ac:dyDescent="0.25">
      <c r="B31" s="117"/>
      <c r="C31" s="133"/>
      <c r="D31" s="134"/>
      <c r="E31" s="134"/>
      <c r="F31" s="134"/>
      <c r="G31" s="134"/>
      <c r="H31" s="120"/>
      <c r="I31" s="121"/>
      <c r="J31" s="122"/>
      <c r="K31" s="123"/>
      <c r="L31" s="124"/>
      <c r="M31" s="125"/>
      <c r="N31" s="126"/>
      <c r="O31" s="125"/>
      <c r="P31" s="127"/>
      <c r="Q31" s="128"/>
      <c r="R31" s="127"/>
      <c r="S31" s="125"/>
      <c r="T31" s="127"/>
      <c r="U31" s="129"/>
      <c r="V31" s="129"/>
      <c r="W31" s="127"/>
      <c r="X31" s="130"/>
      <c r="Y31" s="130"/>
      <c r="Z31" s="130"/>
      <c r="AA31" s="130"/>
      <c r="AB31" s="131"/>
    </row>
    <row r="32" spans="2:28" s="132" customFormat="1" ht="15" x14ac:dyDescent="0.25">
      <c r="B32" s="117"/>
      <c r="C32" s="133"/>
      <c r="D32" s="134"/>
      <c r="E32" s="134"/>
      <c r="F32" s="134"/>
      <c r="G32" s="134"/>
      <c r="H32" s="120"/>
      <c r="I32" s="121"/>
      <c r="J32" s="122"/>
      <c r="K32" s="123"/>
      <c r="L32" s="124"/>
      <c r="M32" s="125"/>
      <c r="N32" s="126"/>
      <c r="O32" s="125"/>
      <c r="P32" s="127"/>
      <c r="Q32" s="128"/>
      <c r="R32" s="127"/>
      <c r="S32" s="125"/>
      <c r="T32" s="127"/>
      <c r="U32" s="129"/>
      <c r="V32" s="129"/>
      <c r="W32" s="127"/>
      <c r="X32" s="130"/>
      <c r="Y32" s="130"/>
      <c r="Z32" s="130"/>
      <c r="AA32" s="130"/>
      <c r="AB32" s="131"/>
    </row>
    <row r="33" spans="2:28" s="132" customFormat="1" ht="15" x14ac:dyDescent="0.25">
      <c r="B33" s="117"/>
      <c r="C33" s="133"/>
      <c r="D33" s="134"/>
      <c r="E33" s="134"/>
      <c r="F33" s="134"/>
      <c r="G33" s="134"/>
      <c r="H33" s="120"/>
      <c r="I33" s="121"/>
      <c r="J33" s="122"/>
      <c r="K33" s="123"/>
      <c r="L33" s="124"/>
      <c r="M33" s="125"/>
      <c r="N33" s="126"/>
      <c r="O33" s="125"/>
      <c r="P33" s="127"/>
      <c r="Q33" s="128"/>
      <c r="R33" s="127"/>
      <c r="S33" s="125"/>
      <c r="T33" s="127"/>
      <c r="U33" s="129"/>
      <c r="V33" s="129"/>
      <c r="W33" s="127"/>
      <c r="X33" s="130"/>
      <c r="Y33" s="130"/>
      <c r="Z33" s="130"/>
      <c r="AA33" s="130"/>
      <c r="AB33" s="131"/>
    </row>
    <row r="34" spans="2:28" s="137" customFormat="1" ht="15" x14ac:dyDescent="0.25">
      <c r="B34" s="135"/>
      <c r="C34" s="133"/>
      <c r="D34" s="134"/>
      <c r="E34" s="134"/>
      <c r="F34" s="134"/>
      <c r="G34" s="134"/>
      <c r="H34" s="120"/>
      <c r="I34" s="121"/>
      <c r="J34" s="122"/>
      <c r="K34" s="123"/>
      <c r="L34" s="124"/>
      <c r="M34" s="125"/>
      <c r="N34" s="126"/>
      <c r="O34" s="125"/>
      <c r="P34" s="127"/>
      <c r="Q34" s="128"/>
      <c r="R34" s="127"/>
      <c r="S34" s="125"/>
      <c r="T34" s="127"/>
      <c r="U34" s="129"/>
      <c r="V34" s="129"/>
      <c r="W34" s="127"/>
      <c r="X34" s="130"/>
      <c r="Y34" s="130"/>
      <c r="Z34" s="130"/>
      <c r="AA34" s="130"/>
      <c r="AB34" s="136"/>
    </row>
    <row r="35" spans="2:28" s="137" customFormat="1" ht="15" x14ac:dyDescent="0.25">
      <c r="B35" s="135"/>
      <c r="C35" s="133"/>
      <c r="D35" s="134"/>
      <c r="E35" s="134"/>
      <c r="F35" s="134"/>
      <c r="G35" s="134"/>
      <c r="H35" s="120"/>
      <c r="I35" s="121"/>
      <c r="J35" s="122"/>
      <c r="K35" s="123"/>
      <c r="L35" s="124"/>
      <c r="M35" s="125"/>
      <c r="N35" s="126"/>
      <c r="O35" s="125"/>
      <c r="P35" s="127"/>
      <c r="Q35" s="128"/>
      <c r="R35" s="127"/>
      <c r="S35" s="125"/>
      <c r="T35" s="127"/>
      <c r="U35" s="129"/>
      <c r="V35" s="129"/>
      <c r="W35" s="127"/>
      <c r="X35" s="130"/>
      <c r="Y35" s="130"/>
      <c r="Z35" s="130"/>
      <c r="AA35" s="130"/>
      <c r="AB35" s="136"/>
    </row>
    <row r="36" spans="2:28" s="137" customFormat="1" ht="46.5" customHeight="1" x14ac:dyDescent="0.25">
      <c r="B36" s="135"/>
      <c r="C36" s="133"/>
      <c r="D36" s="134"/>
      <c r="E36" s="134"/>
      <c r="F36" s="134"/>
      <c r="G36" s="134"/>
      <c r="H36" s="120"/>
      <c r="I36" s="121"/>
      <c r="J36" s="122"/>
      <c r="K36" s="123"/>
      <c r="L36" s="124"/>
      <c r="M36" s="125"/>
      <c r="N36" s="126"/>
      <c r="O36" s="125"/>
      <c r="P36" s="127"/>
      <c r="Q36" s="128"/>
      <c r="R36" s="127"/>
      <c r="S36" s="125"/>
      <c r="T36" s="127"/>
      <c r="U36" s="129"/>
      <c r="V36" s="129"/>
      <c r="W36" s="127"/>
      <c r="X36" s="130"/>
      <c r="Y36" s="130"/>
      <c r="Z36" s="130"/>
      <c r="AA36" s="130"/>
      <c r="AB36" s="136"/>
    </row>
    <row r="37" spans="2:28" s="137" customFormat="1" ht="15" x14ac:dyDescent="0.25">
      <c r="B37" s="135"/>
      <c r="C37" s="133"/>
      <c r="D37" s="134"/>
      <c r="E37" s="134"/>
      <c r="F37" s="134"/>
      <c r="G37" s="134"/>
      <c r="H37" s="120"/>
      <c r="I37" s="121"/>
      <c r="J37" s="122"/>
      <c r="K37" s="123"/>
      <c r="L37" s="124"/>
      <c r="M37" s="125"/>
      <c r="N37" s="126"/>
      <c r="O37" s="125"/>
      <c r="P37" s="127"/>
      <c r="Q37" s="128"/>
      <c r="R37" s="127"/>
      <c r="S37" s="125"/>
      <c r="T37" s="127"/>
      <c r="U37" s="129"/>
      <c r="V37" s="129"/>
      <c r="W37" s="127"/>
      <c r="X37" s="130"/>
      <c r="Y37" s="130"/>
      <c r="Z37" s="130"/>
      <c r="AA37" s="130"/>
      <c r="AB37" s="136"/>
    </row>
    <row r="38" spans="2:28" s="137" customFormat="1" ht="15" x14ac:dyDescent="0.25">
      <c r="B38" s="135"/>
      <c r="C38" s="133"/>
      <c r="D38" s="134"/>
      <c r="E38" s="134"/>
      <c r="F38" s="134"/>
      <c r="G38" s="134"/>
      <c r="H38" s="120"/>
      <c r="I38" s="121"/>
      <c r="J38" s="122"/>
      <c r="K38" s="123"/>
      <c r="L38" s="124"/>
      <c r="M38" s="125"/>
      <c r="N38" s="126"/>
      <c r="O38" s="125"/>
      <c r="P38" s="127"/>
      <c r="Q38" s="128"/>
      <c r="R38" s="127"/>
      <c r="S38" s="125"/>
      <c r="T38" s="127"/>
      <c r="U38" s="129"/>
      <c r="V38" s="129"/>
      <c r="W38" s="127"/>
      <c r="X38" s="130"/>
      <c r="Y38" s="130"/>
      <c r="Z38" s="130"/>
      <c r="AA38" s="130"/>
      <c r="AB38" s="136"/>
    </row>
    <row r="39" spans="2:28" s="137" customFormat="1" ht="15" x14ac:dyDescent="0.25">
      <c r="B39" s="135"/>
      <c r="C39" s="133"/>
      <c r="D39" s="134"/>
      <c r="E39" s="134"/>
      <c r="F39" s="134"/>
      <c r="G39" s="134"/>
      <c r="H39" s="120"/>
      <c r="I39" s="121"/>
      <c r="J39" s="122"/>
      <c r="K39" s="123"/>
      <c r="L39" s="124"/>
      <c r="M39" s="125"/>
      <c r="N39" s="126"/>
      <c r="O39" s="125"/>
      <c r="P39" s="127"/>
      <c r="Q39" s="128"/>
      <c r="R39" s="127"/>
      <c r="S39" s="125"/>
      <c r="T39" s="127"/>
      <c r="U39" s="129"/>
      <c r="V39" s="129"/>
      <c r="W39" s="127"/>
      <c r="X39" s="130"/>
      <c r="Y39" s="130"/>
      <c r="Z39" s="130"/>
      <c r="AA39" s="130"/>
      <c r="AB39" s="136"/>
    </row>
    <row r="40" spans="2:28" s="137" customFormat="1" ht="15" x14ac:dyDescent="0.25">
      <c r="B40" s="135"/>
      <c r="C40" s="133"/>
      <c r="D40" s="134"/>
      <c r="E40" s="134"/>
      <c r="F40" s="134"/>
      <c r="G40" s="134"/>
      <c r="H40" s="120"/>
      <c r="I40" s="121"/>
      <c r="J40" s="122"/>
      <c r="K40" s="123"/>
      <c r="L40" s="124"/>
      <c r="M40" s="125"/>
      <c r="N40" s="126"/>
      <c r="O40" s="125"/>
      <c r="P40" s="127"/>
      <c r="Q40" s="128"/>
      <c r="R40" s="127"/>
      <c r="S40" s="125"/>
      <c r="T40" s="127"/>
      <c r="U40" s="129"/>
      <c r="V40" s="129"/>
      <c r="W40" s="127"/>
      <c r="X40" s="130"/>
      <c r="Y40" s="130"/>
      <c r="Z40" s="130"/>
      <c r="AA40" s="130"/>
      <c r="AB40" s="136"/>
    </row>
    <row r="41" spans="2:28" s="137" customFormat="1" ht="15" customHeight="1" x14ac:dyDescent="0.25">
      <c r="B41" s="135"/>
      <c r="C41" s="133"/>
      <c r="D41" s="134"/>
      <c r="E41" s="134"/>
      <c r="F41" s="134"/>
      <c r="G41" s="134"/>
      <c r="H41" s="120"/>
      <c r="I41" s="121"/>
      <c r="J41" s="122"/>
      <c r="K41" s="123"/>
      <c r="L41" s="124"/>
      <c r="M41" s="125"/>
      <c r="N41" s="126"/>
      <c r="O41" s="125"/>
      <c r="P41" s="127"/>
      <c r="Q41" s="128"/>
      <c r="R41" s="127"/>
      <c r="S41" s="125"/>
      <c r="T41" s="127"/>
      <c r="U41" s="129"/>
      <c r="V41" s="129"/>
      <c r="W41" s="127"/>
      <c r="X41" s="130"/>
      <c r="Y41" s="130"/>
      <c r="Z41" s="130"/>
      <c r="AA41" s="130"/>
      <c r="AB41" s="136"/>
    </row>
    <row r="42" spans="2:28" s="137" customFormat="1" ht="15" customHeight="1" x14ac:dyDescent="0.25">
      <c r="B42" s="135"/>
      <c r="C42" s="133"/>
      <c r="D42" s="134"/>
      <c r="E42" s="134"/>
      <c r="F42" s="134"/>
      <c r="G42" s="134"/>
      <c r="H42" s="120"/>
      <c r="I42" s="121"/>
      <c r="J42" s="122"/>
      <c r="K42" s="123"/>
      <c r="L42" s="124"/>
      <c r="M42" s="125"/>
      <c r="N42" s="126"/>
      <c r="O42" s="125"/>
      <c r="P42" s="127"/>
      <c r="Q42" s="128"/>
      <c r="R42" s="127"/>
      <c r="S42" s="125"/>
      <c r="T42" s="127"/>
      <c r="U42" s="129"/>
      <c r="V42" s="129"/>
      <c r="W42" s="127"/>
      <c r="X42" s="130"/>
      <c r="Y42" s="130"/>
      <c r="Z42" s="130"/>
      <c r="AA42" s="130"/>
      <c r="AB42" s="136"/>
    </row>
    <row r="43" spans="2:28" s="137" customFormat="1" ht="29.25" customHeight="1" x14ac:dyDescent="0.25">
      <c r="B43" s="135"/>
      <c r="C43" s="133"/>
      <c r="D43" s="134"/>
      <c r="E43" s="134"/>
      <c r="F43" s="134"/>
      <c r="G43" s="134"/>
      <c r="H43" s="120"/>
      <c r="I43" s="121"/>
      <c r="J43" s="122"/>
      <c r="K43" s="123"/>
      <c r="L43" s="124"/>
      <c r="M43" s="125"/>
      <c r="N43" s="126"/>
      <c r="O43" s="125"/>
      <c r="P43" s="127"/>
      <c r="Q43" s="128"/>
      <c r="R43" s="127"/>
      <c r="S43" s="125"/>
      <c r="T43" s="127"/>
      <c r="U43" s="129"/>
      <c r="V43" s="129"/>
      <c r="W43" s="127"/>
      <c r="X43" s="130"/>
      <c r="Y43" s="130"/>
      <c r="Z43" s="130"/>
      <c r="AA43" s="130"/>
      <c r="AB43" s="136"/>
    </row>
    <row r="44" spans="2:28" s="137" customFormat="1" ht="15" x14ac:dyDescent="0.25">
      <c r="B44" s="135"/>
      <c r="C44" s="133"/>
      <c r="D44" s="134"/>
      <c r="E44" s="134"/>
      <c r="F44" s="134"/>
      <c r="G44" s="134"/>
      <c r="H44" s="120"/>
      <c r="I44" s="121"/>
      <c r="J44" s="122"/>
      <c r="K44" s="123"/>
      <c r="L44" s="124"/>
      <c r="M44" s="125"/>
      <c r="N44" s="126"/>
      <c r="O44" s="125"/>
      <c r="P44" s="127"/>
      <c r="Q44" s="128"/>
      <c r="R44" s="127"/>
      <c r="S44" s="125"/>
      <c r="T44" s="127"/>
      <c r="U44" s="129"/>
      <c r="V44" s="129"/>
      <c r="W44" s="127"/>
      <c r="X44" s="130"/>
      <c r="Y44" s="130"/>
      <c r="Z44" s="130"/>
      <c r="AA44" s="130"/>
      <c r="AB44" s="136"/>
    </row>
    <row r="45" spans="2:28" s="137" customFormat="1" ht="15" x14ac:dyDescent="0.25">
      <c r="B45" s="135"/>
      <c r="C45" s="133"/>
      <c r="D45" s="134"/>
      <c r="E45" s="134"/>
      <c r="F45" s="134"/>
      <c r="G45" s="134"/>
      <c r="H45" s="120"/>
      <c r="I45" s="121"/>
      <c r="J45" s="122"/>
      <c r="K45" s="123"/>
      <c r="L45" s="124"/>
      <c r="M45" s="125"/>
      <c r="N45" s="126"/>
      <c r="O45" s="125"/>
      <c r="P45" s="127"/>
      <c r="Q45" s="128"/>
      <c r="R45" s="127"/>
      <c r="S45" s="125"/>
      <c r="T45" s="127"/>
      <c r="U45" s="129"/>
      <c r="V45" s="129"/>
      <c r="W45" s="127"/>
      <c r="X45" s="130"/>
      <c r="Y45" s="130"/>
      <c r="Z45" s="130"/>
      <c r="AA45" s="130"/>
      <c r="AB45" s="136"/>
    </row>
    <row r="46" spans="2:28" s="137" customFormat="1" ht="15" x14ac:dyDescent="0.25">
      <c r="B46" s="135"/>
      <c r="C46" s="133"/>
      <c r="D46" s="134"/>
      <c r="E46" s="134"/>
      <c r="F46" s="134"/>
      <c r="G46" s="134"/>
      <c r="H46" s="120"/>
      <c r="I46" s="121"/>
      <c r="J46" s="122"/>
      <c r="K46" s="123"/>
      <c r="L46" s="124"/>
      <c r="M46" s="125"/>
      <c r="N46" s="126"/>
      <c r="O46" s="125"/>
      <c r="P46" s="127"/>
      <c r="Q46" s="128"/>
      <c r="R46" s="127"/>
      <c r="S46" s="125"/>
      <c r="T46" s="127"/>
      <c r="U46" s="129"/>
      <c r="V46" s="129"/>
      <c r="W46" s="127"/>
      <c r="X46" s="130"/>
      <c r="Y46" s="130"/>
      <c r="Z46" s="130"/>
      <c r="AA46" s="130"/>
      <c r="AB46" s="136"/>
    </row>
    <row r="47" spans="2:28" s="137" customFormat="1" ht="15" x14ac:dyDescent="0.25">
      <c r="B47" s="135"/>
      <c r="C47" s="133"/>
      <c r="D47" s="134"/>
      <c r="E47" s="134"/>
      <c r="F47" s="134"/>
      <c r="G47" s="134"/>
      <c r="H47" s="120"/>
      <c r="I47" s="121"/>
      <c r="J47" s="122"/>
      <c r="K47" s="123"/>
      <c r="L47" s="124"/>
      <c r="M47" s="125"/>
      <c r="N47" s="126"/>
      <c r="O47" s="125"/>
      <c r="P47" s="127"/>
      <c r="Q47" s="128"/>
      <c r="R47" s="127"/>
      <c r="S47" s="125"/>
      <c r="T47" s="127"/>
      <c r="U47" s="129"/>
      <c r="V47" s="129"/>
      <c r="W47" s="127"/>
      <c r="X47" s="130"/>
      <c r="Y47" s="130"/>
      <c r="Z47" s="130"/>
      <c r="AA47" s="130"/>
      <c r="AB47" s="136"/>
    </row>
    <row r="48" spans="2:28" s="137" customFormat="1" ht="15" x14ac:dyDescent="0.25">
      <c r="B48" s="135"/>
      <c r="C48" s="133"/>
      <c r="D48" s="134"/>
      <c r="E48" s="134"/>
      <c r="F48" s="134"/>
      <c r="G48" s="134"/>
      <c r="H48" s="120"/>
      <c r="I48" s="121"/>
      <c r="J48" s="122"/>
      <c r="K48" s="123"/>
      <c r="L48" s="124"/>
      <c r="M48" s="125"/>
      <c r="N48" s="126"/>
      <c r="O48" s="125"/>
      <c r="P48" s="127"/>
      <c r="Q48" s="128"/>
      <c r="R48" s="127"/>
      <c r="S48" s="125"/>
      <c r="T48" s="127"/>
      <c r="U48" s="129"/>
      <c r="V48" s="129"/>
      <c r="W48" s="127"/>
      <c r="X48" s="130"/>
      <c r="Y48" s="130"/>
      <c r="Z48" s="130"/>
      <c r="AA48" s="130"/>
      <c r="AB48" s="136"/>
    </row>
    <row r="49" spans="2:28" s="137" customFormat="1" ht="15" x14ac:dyDescent="0.25">
      <c r="B49" s="135"/>
      <c r="C49" s="133"/>
      <c r="D49" s="134"/>
      <c r="E49" s="134"/>
      <c r="F49" s="134"/>
      <c r="G49" s="134"/>
      <c r="H49" s="120"/>
      <c r="I49" s="121"/>
      <c r="J49" s="122"/>
      <c r="K49" s="123"/>
      <c r="L49" s="124"/>
      <c r="M49" s="125"/>
      <c r="N49" s="126"/>
      <c r="O49" s="125"/>
      <c r="P49" s="127"/>
      <c r="Q49" s="128"/>
      <c r="R49" s="127"/>
      <c r="S49" s="125"/>
      <c r="T49" s="127"/>
      <c r="U49" s="129"/>
      <c r="V49" s="129"/>
      <c r="W49" s="127"/>
      <c r="X49" s="130"/>
      <c r="Y49" s="130"/>
      <c r="Z49" s="130"/>
      <c r="AA49" s="130"/>
      <c r="AB49" s="136"/>
    </row>
    <row r="50" spans="2:28" s="137" customFormat="1" ht="15" x14ac:dyDescent="0.25">
      <c r="B50" s="135"/>
      <c r="C50" s="133"/>
      <c r="D50" s="134"/>
      <c r="E50" s="134"/>
      <c r="F50" s="134"/>
      <c r="G50" s="134"/>
      <c r="H50" s="120"/>
      <c r="I50" s="121"/>
      <c r="J50" s="122"/>
      <c r="K50" s="123"/>
      <c r="L50" s="124"/>
      <c r="M50" s="125"/>
      <c r="N50" s="126"/>
      <c r="O50" s="125"/>
      <c r="P50" s="127"/>
      <c r="Q50" s="128"/>
      <c r="R50" s="127"/>
      <c r="S50" s="125"/>
      <c r="T50" s="127"/>
      <c r="U50" s="129"/>
      <c r="V50" s="129"/>
      <c r="W50" s="127"/>
      <c r="X50" s="130"/>
      <c r="Y50" s="130"/>
      <c r="Z50" s="130"/>
      <c r="AA50" s="130"/>
      <c r="AB50" s="136"/>
    </row>
    <row r="51" spans="2:28" s="137" customFormat="1" ht="15" x14ac:dyDescent="0.25">
      <c r="B51" s="135"/>
      <c r="C51" s="133"/>
      <c r="D51" s="134"/>
      <c r="E51" s="134"/>
      <c r="F51" s="134"/>
      <c r="G51" s="134"/>
      <c r="H51" s="120"/>
      <c r="I51" s="121"/>
      <c r="J51" s="122"/>
      <c r="K51" s="123"/>
      <c r="L51" s="124"/>
      <c r="M51" s="125"/>
      <c r="N51" s="126"/>
      <c r="O51" s="125"/>
      <c r="P51" s="127"/>
      <c r="Q51" s="128"/>
      <c r="R51" s="127"/>
      <c r="S51" s="125"/>
      <c r="T51" s="127"/>
      <c r="U51" s="129"/>
      <c r="V51" s="129"/>
      <c r="W51" s="127"/>
      <c r="X51" s="130"/>
      <c r="Y51" s="130"/>
      <c r="Z51" s="130"/>
      <c r="AA51" s="130"/>
      <c r="AB51" s="136"/>
    </row>
    <row r="52" spans="2:28" s="137" customFormat="1" ht="15" x14ac:dyDescent="0.25">
      <c r="B52" s="135"/>
      <c r="C52" s="133"/>
      <c r="D52" s="134"/>
      <c r="E52" s="134"/>
      <c r="F52" s="134"/>
      <c r="G52" s="134"/>
      <c r="H52" s="120"/>
      <c r="I52" s="121"/>
      <c r="J52" s="122"/>
      <c r="K52" s="123"/>
      <c r="L52" s="124"/>
      <c r="M52" s="125"/>
      <c r="N52" s="126"/>
      <c r="O52" s="125"/>
      <c r="P52" s="127"/>
      <c r="Q52" s="128"/>
      <c r="R52" s="127"/>
      <c r="S52" s="125"/>
      <c r="T52" s="127"/>
      <c r="U52" s="129"/>
      <c r="V52" s="129"/>
      <c r="W52" s="127"/>
      <c r="X52" s="130"/>
      <c r="Y52" s="130"/>
      <c r="Z52" s="130"/>
      <c r="AA52" s="130"/>
      <c r="AB52" s="136"/>
    </row>
    <row r="53" spans="2:28" s="137" customFormat="1" ht="15" x14ac:dyDescent="0.25">
      <c r="B53" s="135"/>
      <c r="C53" s="133"/>
      <c r="D53" s="134"/>
      <c r="E53" s="134"/>
      <c r="F53" s="134"/>
      <c r="G53" s="134"/>
      <c r="H53" s="120"/>
      <c r="I53" s="121"/>
      <c r="J53" s="122"/>
      <c r="K53" s="123"/>
      <c r="L53" s="124"/>
      <c r="M53" s="125"/>
      <c r="N53" s="126"/>
      <c r="O53" s="125"/>
      <c r="P53" s="127"/>
      <c r="Q53" s="128"/>
      <c r="R53" s="127"/>
      <c r="S53" s="125"/>
      <c r="T53" s="127"/>
      <c r="U53" s="129"/>
      <c r="V53" s="129"/>
      <c r="W53" s="127"/>
      <c r="X53" s="130"/>
      <c r="Y53" s="130"/>
      <c r="Z53" s="130"/>
      <c r="AA53" s="130"/>
      <c r="AB53" s="136"/>
    </row>
    <row r="54" spans="2:28" s="137" customFormat="1" ht="15" x14ac:dyDescent="0.25">
      <c r="B54" s="135"/>
      <c r="C54" s="133"/>
      <c r="D54" s="134"/>
      <c r="E54" s="134"/>
      <c r="F54" s="134"/>
      <c r="G54" s="134"/>
      <c r="H54" s="120"/>
      <c r="I54" s="121"/>
      <c r="J54" s="122"/>
      <c r="K54" s="123"/>
      <c r="L54" s="124"/>
      <c r="M54" s="125"/>
      <c r="N54" s="126"/>
      <c r="O54" s="125"/>
      <c r="P54" s="127"/>
      <c r="Q54" s="128"/>
      <c r="R54" s="127"/>
      <c r="S54" s="125"/>
      <c r="T54" s="127"/>
      <c r="U54" s="129"/>
      <c r="V54" s="129"/>
      <c r="W54" s="127"/>
      <c r="X54" s="130"/>
      <c r="Y54" s="130"/>
      <c r="Z54" s="130"/>
      <c r="AA54" s="130"/>
      <c r="AB54" s="136"/>
    </row>
    <row r="55" spans="2:28" s="137" customFormat="1" ht="15" x14ac:dyDescent="0.25">
      <c r="B55" s="135"/>
      <c r="C55" s="133"/>
      <c r="D55" s="134"/>
      <c r="E55" s="134"/>
      <c r="F55" s="134"/>
      <c r="G55" s="134"/>
      <c r="H55" s="120"/>
      <c r="I55" s="121"/>
      <c r="J55" s="122"/>
      <c r="K55" s="123"/>
      <c r="L55" s="124"/>
      <c r="M55" s="125"/>
      <c r="N55" s="126"/>
      <c r="O55" s="125"/>
      <c r="P55" s="127"/>
      <c r="Q55" s="128"/>
      <c r="R55" s="127"/>
      <c r="S55" s="125"/>
      <c r="T55" s="127"/>
      <c r="U55" s="129"/>
      <c r="V55" s="129"/>
      <c r="W55" s="127"/>
      <c r="X55" s="130"/>
      <c r="Y55" s="130"/>
      <c r="Z55" s="130"/>
      <c r="AA55" s="130"/>
      <c r="AB55" s="136"/>
    </row>
    <row r="56" spans="2:28" s="137" customFormat="1" ht="15" x14ac:dyDescent="0.25">
      <c r="B56" s="135"/>
      <c r="C56" s="133"/>
      <c r="D56" s="134"/>
      <c r="E56" s="134"/>
      <c r="F56" s="134"/>
      <c r="G56" s="134"/>
      <c r="H56" s="120"/>
      <c r="I56" s="121"/>
      <c r="J56" s="122"/>
      <c r="K56" s="123"/>
      <c r="L56" s="124"/>
      <c r="M56" s="125"/>
      <c r="N56" s="126"/>
      <c r="O56" s="125"/>
      <c r="P56" s="127"/>
      <c r="Q56" s="128"/>
      <c r="R56" s="127"/>
      <c r="S56" s="125"/>
      <c r="T56" s="127"/>
      <c r="U56" s="129"/>
      <c r="V56" s="129"/>
      <c r="W56" s="127"/>
      <c r="X56" s="130"/>
      <c r="Y56" s="130"/>
      <c r="Z56" s="130"/>
      <c r="AA56" s="130"/>
      <c r="AB56" s="136"/>
    </row>
    <row r="57" spans="2:28" s="137" customFormat="1" ht="15" x14ac:dyDescent="0.25">
      <c r="B57" s="135"/>
      <c r="C57" s="133"/>
      <c r="D57" s="134"/>
      <c r="E57" s="134"/>
      <c r="F57" s="134"/>
      <c r="G57" s="134"/>
      <c r="H57" s="120"/>
      <c r="I57" s="121"/>
      <c r="J57" s="122"/>
      <c r="K57" s="123"/>
      <c r="L57" s="124"/>
      <c r="M57" s="125"/>
      <c r="N57" s="126"/>
      <c r="O57" s="125"/>
      <c r="P57" s="127"/>
      <c r="Q57" s="128"/>
      <c r="R57" s="127"/>
      <c r="S57" s="125"/>
      <c r="T57" s="127"/>
      <c r="U57" s="129"/>
      <c r="V57" s="129"/>
      <c r="W57" s="127"/>
      <c r="X57" s="130"/>
      <c r="Y57" s="130"/>
      <c r="Z57" s="130"/>
      <c r="AA57" s="130"/>
      <c r="AB57" s="136"/>
    </row>
    <row r="58" spans="2:28" s="137" customFormat="1" ht="15" x14ac:dyDescent="0.25">
      <c r="B58" s="135"/>
      <c r="C58" s="133"/>
      <c r="D58" s="134"/>
      <c r="E58" s="134"/>
      <c r="F58" s="134"/>
      <c r="G58" s="134"/>
      <c r="H58" s="120"/>
      <c r="I58" s="121"/>
      <c r="J58" s="122"/>
      <c r="K58" s="123"/>
      <c r="L58" s="124"/>
      <c r="M58" s="125"/>
      <c r="N58" s="126"/>
      <c r="O58" s="125"/>
      <c r="P58" s="127"/>
      <c r="Q58" s="128"/>
      <c r="R58" s="127"/>
      <c r="S58" s="125"/>
      <c r="T58" s="127"/>
      <c r="U58" s="129"/>
      <c r="V58" s="129"/>
      <c r="W58" s="127"/>
      <c r="X58" s="130"/>
      <c r="Y58" s="130"/>
      <c r="Z58" s="130"/>
      <c r="AA58" s="130"/>
      <c r="AB58" s="136"/>
    </row>
    <row r="59" spans="2:28" s="137" customFormat="1" ht="15" x14ac:dyDescent="0.25">
      <c r="B59" s="135"/>
      <c r="C59" s="133"/>
      <c r="D59" s="134"/>
      <c r="E59" s="134"/>
      <c r="F59" s="134"/>
      <c r="G59" s="134"/>
      <c r="H59" s="120"/>
      <c r="I59" s="121"/>
      <c r="J59" s="122"/>
      <c r="K59" s="123"/>
      <c r="L59" s="124"/>
      <c r="M59" s="125"/>
      <c r="N59" s="126"/>
      <c r="O59" s="125"/>
      <c r="P59" s="127"/>
      <c r="Q59" s="128"/>
      <c r="R59" s="127"/>
      <c r="S59" s="125"/>
      <c r="T59" s="127"/>
      <c r="U59" s="129"/>
      <c r="V59" s="129"/>
      <c r="W59" s="127"/>
      <c r="X59" s="130"/>
      <c r="Y59" s="130"/>
      <c r="Z59" s="130"/>
      <c r="AA59" s="130"/>
      <c r="AB59" s="136"/>
    </row>
    <row r="60" spans="2:28" s="137" customFormat="1" ht="15" x14ac:dyDescent="0.25">
      <c r="B60" s="135"/>
      <c r="C60" s="133"/>
      <c r="D60" s="134"/>
      <c r="E60" s="134"/>
      <c r="F60" s="134"/>
      <c r="G60" s="134"/>
      <c r="H60" s="120"/>
      <c r="I60" s="121"/>
      <c r="J60" s="122"/>
      <c r="K60" s="123"/>
      <c r="L60" s="124"/>
      <c r="M60" s="125"/>
      <c r="N60" s="126"/>
      <c r="O60" s="125"/>
      <c r="P60" s="127"/>
      <c r="Q60" s="128"/>
      <c r="R60" s="127"/>
      <c r="S60" s="125"/>
      <c r="T60" s="127"/>
      <c r="U60" s="129"/>
      <c r="V60" s="129"/>
      <c r="W60" s="127"/>
      <c r="X60" s="130"/>
      <c r="Y60" s="130"/>
      <c r="Z60" s="130"/>
      <c r="AA60" s="130"/>
      <c r="AB60" s="136"/>
    </row>
    <row r="61" spans="2:28" s="137" customFormat="1" ht="15" x14ac:dyDescent="0.25">
      <c r="B61" s="135"/>
      <c r="C61" s="133"/>
      <c r="D61" s="134"/>
      <c r="E61" s="134"/>
      <c r="F61" s="134"/>
      <c r="G61" s="134"/>
      <c r="H61" s="120"/>
      <c r="I61" s="121"/>
      <c r="J61" s="122"/>
      <c r="K61" s="123"/>
      <c r="L61" s="124"/>
      <c r="M61" s="125"/>
      <c r="N61" s="126"/>
      <c r="O61" s="125"/>
      <c r="P61" s="127"/>
      <c r="Q61" s="128"/>
      <c r="R61" s="127"/>
      <c r="S61" s="125"/>
      <c r="T61" s="127"/>
      <c r="U61" s="129"/>
      <c r="V61" s="129"/>
      <c r="W61" s="127"/>
      <c r="X61" s="130"/>
      <c r="Y61" s="130"/>
      <c r="Z61" s="130"/>
      <c r="AA61" s="130"/>
      <c r="AB61" s="136"/>
    </row>
    <row r="62" spans="2:28" s="137" customFormat="1" ht="15" x14ac:dyDescent="0.25">
      <c r="B62" s="135"/>
      <c r="C62" s="133"/>
      <c r="D62" s="134"/>
      <c r="E62" s="134"/>
      <c r="F62" s="134"/>
      <c r="G62" s="134"/>
      <c r="H62" s="120"/>
      <c r="I62" s="121"/>
      <c r="J62" s="122"/>
      <c r="K62" s="123"/>
      <c r="L62" s="124"/>
      <c r="M62" s="125"/>
      <c r="N62" s="126"/>
      <c r="O62" s="125"/>
      <c r="P62" s="127"/>
      <c r="Q62" s="128"/>
      <c r="R62" s="127"/>
      <c r="S62" s="125"/>
      <c r="T62" s="127"/>
      <c r="U62" s="129"/>
      <c r="V62" s="129"/>
      <c r="W62" s="127"/>
      <c r="X62" s="130"/>
      <c r="Y62" s="130"/>
      <c r="Z62" s="130"/>
      <c r="AA62" s="130"/>
      <c r="AB62" s="136"/>
    </row>
    <row r="63" spans="2:28" s="137" customFormat="1" ht="15" x14ac:dyDescent="0.25">
      <c r="B63" s="135"/>
      <c r="C63" s="133"/>
      <c r="D63" s="134"/>
      <c r="E63" s="134"/>
      <c r="F63" s="134"/>
      <c r="G63" s="134"/>
      <c r="H63" s="120"/>
      <c r="I63" s="121"/>
      <c r="J63" s="122"/>
      <c r="K63" s="123"/>
      <c r="L63" s="124"/>
      <c r="M63" s="125"/>
      <c r="N63" s="126"/>
      <c r="O63" s="125"/>
      <c r="P63" s="127"/>
      <c r="Q63" s="128"/>
      <c r="R63" s="127"/>
      <c r="S63" s="125"/>
      <c r="T63" s="127"/>
      <c r="U63" s="129"/>
      <c r="V63" s="129"/>
      <c r="W63" s="127"/>
      <c r="X63" s="130"/>
      <c r="Y63" s="130"/>
      <c r="Z63" s="130"/>
      <c r="AA63" s="130"/>
      <c r="AB63" s="136"/>
    </row>
    <row r="64" spans="2:28" s="137" customFormat="1" ht="22.5" customHeight="1" x14ac:dyDescent="0.25">
      <c r="B64" s="135"/>
      <c r="C64" s="133"/>
      <c r="D64" s="138"/>
      <c r="E64" s="138"/>
      <c r="F64" s="138"/>
      <c r="G64" s="138"/>
      <c r="H64" s="120"/>
      <c r="I64" s="139"/>
      <c r="J64" s="122"/>
      <c r="K64" s="123"/>
      <c r="L64" s="124"/>
      <c r="M64" s="125"/>
      <c r="N64" s="126"/>
      <c r="O64" s="125"/>
      <c r="P64" s="127"/>
      <c r="Q64" s="128"/>
      <c r="R64" s="127"/>
      <c r="S64" s="125"/>
      <c r="T64" s="127"/>
      <c r="U64" s="129"/>
      <c r="V64" s="129"/>
      <c r="W64" s="127"/>
      <c r="X64" s="130"/>
      <c r="Y64" s="130"/>
      <c r="Z64" s="130"/>
      <c r="AA64" s="130"/>
      <c r="AB64" s="136"/>
    </row>
    <row r="65" spans="2:28" s="137" customFormat="1" ht="15.75" thickBot="1" x14ac:dyDescent="0.3">
      <c r="B65" s="135"/>
      <c r="C65" s="140"/>
      <c r="D65" s="141"/>
      <c r="E65" s="141"/>
      <c r="F65" s="141"/>
      <c r="G65" s="141"/>
      <c r="H65" s="120"/>
      <c r="I65" s="142"/>
      <c r="J65" s="122"/>
      <c r="K65" s="123"/>
      <c r="L65" s="124"/>
      <c r="M65" s="125"/>
      <c r="N65" s="126"/>
      <c r="O65" s="125"/>
      <c r="P65" s="127"/>
      <c r="Q65" s="128"/>
      <c r="R65" s="127"/>
      <c r="S65" s="125"/>
      <c r="T65" s="127"/>
      <c r="U65" s="129"/>
      <c r="V65" s="129"/>
      <c r="W65" s="127"/>
      <c r="X65" s="130"/>
      <c r="Y65" s="130"/>
      <c r="Z65" s="130"/>
      <c r="AA65" s="130"/>
      <c r="AB65" s="136"/>
    </row>
    <row r="66" spans="2:28" s="147" customFormat="1" ht="13.5" thickBot="1" x14ac:dyDescent="0.25">
      <c r="B66" s="143"/>
      <c r="C66" s="144"/>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6"/>
    </row>
    <row r="67" spans="2:28" s="147" customFormat="1" x14ac:dyDescent="0.2">
      <c r="C67" s="148"/>
    </row>
    <row r="68" spans="2:28" s="147" customFormat="1" x14ac:dyDescent="0.2">
      <c r="B68" s="149" t="s">
        <v>63</v>
      </c>
      <c r="C68" s="148"/>
    </row>
    <row r="69" spans="2:28" s="147" customFormat="1" x14ac:dyDescent="0.2">
      <c r="C69" s="148"/>
    </row>
    <row r="70" spans="2:28" s="147" customFormat="1" x14ac:dyDescent="0.2">
      <c r="C70" s="148"/>
    </row>
    <row r="71" spans="2:28" s="147" customFormat="1" x14ac:dyDescent="0.2">
      <c r="C71" s="148"/>
    </row>
    <row r="72" spans="2:28" s="147" customFormat="1" x14ac:dyDescent="0.2">
      <c r="C72" s="148"/>
    </row>
    <row r="73" spans="2:28" s="147" customFormat="1" x14ac:dyDescent="0.2">
      <c r="C73" s="148"/>
    </row>
    <row r="74" spans="2:28" s="147" customFormat="1" x14ac:dyDescent="0.2">
      <c r="C74" s="148"/>
    </row>
    <row r="75" spans="2:28" s="147" customFormat="1" x14ac:dyDescent="0.2">
      <c r="C75" s="148"/>
    </row>
    <row r="76" spans="2:28" s="147" customFormat="1" x14ac:dyDescent="0.2">
      <c r="C76" s="148"/>
    </row>
    <row r="77" spans="2:28" s="147" customFormat="1" x14ac:dyDescent="0.2">
      <c r="C77" s="148"/>
    </row>
    <row r="78" spans="2:28" s="147" customFormat="1" x14ac:dyDescent="0.2">
      <c r="C78" s="148"/>
    </row>
    <row r="79" spans="2:28" s="147" customFormat="1" x14ac:dyDescent="0.2">
      <c r="C79" s="148"/>
    </row>
    <row r="80" spans="2:28" s="147" customFormat="1" x14ac:dyDescent="0.2">
      <c r="C80" s="148"/>
    </row>
    <row r="81" spans="3:3" s="147" customFormat="1" x14ac:dyDescent="0.2">
      <c r="C81" s="148"/>
    </row>
    <row r="82" spans="3:3" s="147" customFormat="1" x14ac:dyDescent="0.2">
      <c r="C82" s="148"/>
    </row>
    <row r="83" spans="3:3" s="147" customFormat="1" x14ac:dyDescent="0.2">
      <c r="C83" s="148"/>
    </row>
    <row r="84" spans="3:3" s="147" customFormat="1" x14ac:dyDescent="0.2">
      <c r="C84" s="148"/>
    </row>
    <row r="85" spans="3:3" s="147" customFormat="1" x14ac:dyDescent="0.2">
      <c r="C85" s="148"/>
    </row>
    <row r="86" spans="3:3" s="147" customFormat="1" x14ac:dyDescent="0.2">
      <c r="C86" s="148"/>
    </row>
    <row r="87" spans="3:3" s="147" customFormat="1" x14ac:dyDescent="0.2">
      <c r="C87" s="148"/>
    </row>
    <row r="88" spans="3:3" s="147" customFormat="1" x14ac:dyDescent="0.2">
      <c r="C88" s="148"/>
    </row>
    <row r="89" spans="3:3" s="147" customFormat="1" x14ac:dyDescent="0.2">
      <c r="C89" s="148"/>
    </row>
    <row r="90" spans="3:3" s="147" customFormat="1" x14ac:dyDescent="0.2">
      <c r="C90" s="148"/>
    </row>
    <row r="91" spans="3:3" s="147" customFormat="1" x14ac:dyDescent="0.2">
      <c r="C91" s="148"/>
    </row>
    <row r="92" spans="3:3" s="147" customFormat="1" x14ac:dyDescent="0.2">
      <c r="C92" s="148"/>
    </row>
    <row r="93" spans="3:3" s="147" customFormat="1" x14ac:dyDescent="0.2">
      <c r="C93" s="148"/>
    </row>
    <row r="94" spans="3:3" s="147" customFormat="1" x14ac:dyDescent="0.2">
      <c r="C94" s="148"/>
    </row>
    <row r="95" spans="3:3" s="147" customFormat="1" x14ac:dyDescent="0.2">
      <c r="C95" s="148"/>
    </row>
    <row r="96" spans="3:3" s="147" customFormat="1" x14ac:dyDescent="0.2">
      <c r="C96" s="148"/>
    </row>
    <row r="97" spans="3:3" s="147" customFormat="1" x14ac:dyDescent="0.2">
      <c r="C97" s="148"/>
    </row>
    <row r="98" spans="3:3" s="147" customFormat="1" x14ac:dyDescent="0.2">
      <c r="C98" s="148"/>
    </row>
    <row r="99" spans="3:3" s="147" customFormat="1" x14ac:dyDescent="0.2">
      <c r="C99" s="148"/>
    </row>
    <row r="100" spans="3:3" s="147" customFormat="1" x14ac:dyDescent="0.2">
      <c r="C100" s="148"/>
    </row>
    <row r="101" spans="3:3" s="147" customFormat="1" x14ac:dyDescent="0.2">
      <c r="C101" s="148"/>
    </row>
    <row r="102" spans="3:3" s="147" customFormat="1" x14ac:dyDescent="0.2">
      <c r="C102" s="148"/>
    </row>
    <row r="103" spans="3:3" s="147" customFormat="1" x14ac:dyDescent="0.2">
      <c r="C103" s="148"/>
    </row>
    <row r="104" spans="3:3" s="147" customFormat="1" x14ac:dyDescent="0.2">
      <c r="C104" s="148"/>
    </row>
    <row r="105" spans="3:3" s="147" customFormat="1" x14ac:dyDescent="0.2">
      <c r="C105" s="148"/>
    </row>
    <row r="106" spans="3:3" s="147" customFormat="1" x14ac:dyDescent="0.2">
      <c r="C106" s="148"/>
    </row>
    <row r="107" spans="3:3" s="147" customFormat="1" x14ac:dyDescent="0.2">
      <c r="C107" s="148"/>
    </row>
    <row r="108" spans="3:3" s="147" customFormat="1" x14ac:dyDescent="0.2">
      <c r="C108" s="148"/>
    </row>
    <row r="109" spans="3:3" s="147" customFormat="1" x14ac:dyDescent="0.2">
      <c r="C109" s="148"/>
    </row>
    <row r="110" spans="3:3" s="147" customFormat="1" x14ac:dyDescent="0.2">
      <c r="C110" s="148"/>
    </row>
    <row r="111" spans="3:3" s="147" customFormat="1" x14ac:dyDescent="0.2">
      <c r="C111" s="148"/>
    </row>
    <row r="112" spans="3:3" s="147" customFormat="1" x14ac:dyDescent="0.2">
      <c r="C112" s="148"/>
    </row>
    <row r="113" spans="3:3" s="147" customFormat="1" x14ac:dyDescent="0.2">
      <c r="C113" s="148"/>
    </row>
    <row r="114" spans="3:3" s="147" customFormat="1" x14ac:dyDescent="0.2">
      <c r="C114" s="148"/>
    </row>
    <row r="115" spans="3:3" s="147" customFormat="1" x14ac:dyDescent="0.2">
      <c r="C115" s="148"/>
    </row>
    <row r="116" spans="3:3" s="147" customFormat="1" x14ac:dyDescent="0.2">
      <c r="C116" s="148"/>
    </row>
    <row r="117" spans="3:3" s="147" customFormat="1" x14ac:dyDescent="0.2">
      <c r="C117" s="148"/>
    </row>
    <row r="118" spans="3:3" s="147" customFormat="1" x14ac:dyDescent="0.2">
      <c r="C118" s="148"/>
    </row>
    <row r="119" spans="3:3" s="147" customFormat="1" x14ac:dyDescent="0.2">
      <c r="C119" s="148"/>
    </row>
    <row r="120" spans="3:3" s="147" customFormat="1" x14ac:dyDescent="0.2">
      <c r="C120" s="148"/>
    </row>
    <row r="121" spans="3:3" s="147" customFormat="1" x14ac:dyDescent="0.2">
      <c r="C121" s="148"/>
    </row>
    <row r="122" spans="3:3" s="147" customFormat="1" x14ac:dyDescent="0.2">
      <c r="C122" s="148"/>
    </row>
    <row r="123" spans="3:3" s="147" customFormat="1" x14ac:dyDescent="0.2">
      <c r="C123" s="148"/>
    </row>
    <row r="124" spans="3:3" s="147" customFormat="1" x14ac:dyDescent="0.2">
      <c r="C124" s="148"/>
    </row>
    <row r="125" spans="3:3" s="147" customFormat="1" x14ac:dyDescent="0.2">
      <c r="C125" s="148"/>
    </row>
    <row r="126" spans="3:3" s="147" customFormat="1" x14ac:dyDescent="0.2">
      <c r="C126" s="148"/>
    </row>
    <row r="127" spans="3:3" s="147" customFormat="1" x14ac:dyDescent="0.2">
      <c r="C127" s="148"/>
    </row>
    <row r="128" spans="3:3" s="147" customFormat="1" x14ac:dyDescent="0.2">
      <c r="C128" s="148"/>
    </row>
    <row r="129" spans="3:3" s="147" customFormat="1" x14ac:dyDescent="0.2">
      <c r="C129" s="148"/>
    </row>
    <row r="130" spans="3:3" s="147" customFormat="1" x14ac:dyDescent="0.2">
      <c r="C130" s="148"/>
    </row>
    <row r="131" spans="3:3" s="147" customFormat="1" x14ac:dyDescent="0.2">
      <c r="C131" s="148"/>
    </row>
    <row r="132" spans="3:3" s="147" customFormat="1" x14ac:dyDescent="0.2">
      <c r="C132" s="148"/>
    </row>
    <row r="133" spans="3:3" s="147" customFormat="1" x14ac:dyDescent="0.2">
      <c r="C133" s="148"/>
    </row>
    <row r="134" spans="3:3" s="147" customFormat="1" x14ac:dyDescent="0.2">
      <c r="C134" s="148"/>
    </row>
    <row r="135" spans="3:3" s="147" customFormat="1" x14ac:dyDescent="0.2">
      <c r="C135" s="148"/>
    </row>
    <row r="136" spans="3:3" s="147" customFormat="1" x14ac:dyDescent="0.2">
      <c r="C136" s="148"/>
    </row>
    <row r="137" spans="3:3" s="147" customFormat="1" x14ac:dyDescent="0.2">
      <c r="C137" s="148"/>
    </row>
    <row r="138" spans="3:3" s="147" customFormat="1" x14ac:dyDescent="0.2">
      <c r="C138" s="148"/>
    </row>
    <row r="139" spans="3:3" s="147" customFormat="1" x14ac:dyDescent="0.2">
      <c r="C139" s="148"/>
    </row>
    <row r="140" spans="3:3" s="147" customFormat="1" x14ac:dyDescent="0.2">
      <c r="C140" s="148"/>
    </row>
    <row r="141" spans="3:3" s="147" customFormat="1" x14ac:dyDescent="0.2">
      <c r="C141" s="148"/>
    </row>
    <row r="142" spans="3:3" s="147" customFormat="1" x14ac:dyDescent="0.2">
      <c r="C142" s="148"/>
    </row>
    <row r="143" spans="3:3" s="147" customFormat="1" x14ac:dyDescent="0.2">
      <c r="C143" s="148"/>
    </row>
    <row r="144" spans="3:3" s="147" customFormat="1" x14ac:dyDescent="0.2">
      <c r="C144" s="148"/>
    </row>
    <row r="145" spans="3:3" s="147" customFormat="1" x14ac:dyDescent="0.2">
      <c r="C145" s="148"/>
    </row>
    <row r="146" spans="3:3" s="147" customFormat="1" x14ac:dyDescent="0.2">
      <c r="C146" s="148"/>
    </row>
    <row r="147" spans="3:3" s="147" customFormat="1" x14ac:dyDescent="0.2">
      <c r="C147" s="148"/>
    </row>
    <row r="148" spans="3:3" s="147" customFormat="1" x14ac:dyDescent="0.2">
      <c r="C148" s="148"/>
    </row>
    <row r="149" spans="3:3" s="147" customFormat="1" x14ac:dyDescent="0.2">
      <c r="C149" s="148"/>
    </row>
    <row r="150" spans="3:3" s="147" customFormat="1" x14ac:dyDescent="0.2">
      <c r="C150" s="148"/>
    </row>
    <row r="151" spans="3:3" s="147" customFormat="1" x14ac:dyDescent="0.2">
      <c r="C151" s="148"/>
    </row>
    <row r="152" spans="3:3" s="147" customFormat="1" x14ac:dyDescent="0.2">
      <c r="C152" s="148"/>
    </row>
    <row r="153" spans="3:3" s="147" customFormat="1" x14ac:dyDescent="0.2">
      <c r="C153" s="148"/>
    </row>
    <row r="154" spans="3:3" s="147" customFormat="1" x14ac:dyDescent="0.2">
      <c r="C154" s="148"/>
    </row>
    <row r="155" spans="3:3" s="147" customFormat="1" x14ac:dyDescent="0.2">
      <c r="C155" s="148"/>
    </row>
    <row r="156" spans="3:3" s="147" customFormat="1" x14ac:dyDescent="0.2">
      <c r="C156" s="148"/>
    </row>
    <row r="157" spans="3:3" s="147" customFormat="1" x14ac:dyDescent="0.2">
      <c r="C157" s="148"/>
    </row>
    <row r="158" spans="3:3" s="147" customFormat="1" x14ac:dyDescent="0.2">
      <c r="C158" s="148"/>
    </row>
    <row r="159" spans="3:3" s="147" customFormat="1" x14ac:dyDescent="0.2">
      <c r="C159" s="148"/>
    </row>
    <row r="160" spans="3:3" s="147" customFormat="1" x14ac:dyDescent="0.2">
      <c r="C160" s="148"/>
    </row>
    <row r="161" spans="3:3" s="147" customFormat="1" x14ac:dyDescent="0.2">
      <c r="C161" s="148"/>
    </row>
    <row r="162" spans="3:3" s="147" customFormat="1" x14ac:dyDescent="0.2">
      <c r="C162" s="148"/>
    </row>
    <row r="163" spans="3:3" s="147" customFormat="1" x14ac:dyDescent="0.2">
      <c r="C163" s="148"/>
    </row>
    <row r="164" spans="3:3" s="147" customFormat="1" x14ac:dyDescent="0.2">
      <c r="C164" s="148"/>
    </row>
    <row r="165" spans="3:3" s="147" customFormat="1" x14ac:dyDescent="0.2">
      <c r="C165" s="148"/>
    </row>
    <row r="166" spans="3:3" s="147" customFormat="1" x14ac:dyDescent="0.2">
      <c r="C166" s="148"/>
    </row>
    <row r="167" spans="3:3" s="147" customFormat="1" x14ac:dyDescent="0.2">
      <c r="C167" s="148"/>
    </row>
    <row r="168" spans="3:3" s="147" customFormat="1" x14ac:dyDescent="0.2">
      <c r="C168" s="148"/>
    </row>
    <row r="169" spans="3:3" s="147" customFormat="1" x14ac:dyDescent="0.2">
      <c r="C169" s="148"/>
    </row>
    <row r="170" spans="3:3" s="147" customFormat="1" x14ac:dyDescent="0.2">
      <c r="C170" s="148"/>
    </row>
    <row r="171" spans="3:3" s="147" customFormat="1" x14ac:dyDescent="0.2">
      <c r="C171" s="148"/>
    </row>
    <row r="172" spans="3:3" s="147" customFormat="1" x14ac:dyDescent="0.2">
      <c r="C172" s="148"/>
    </row>
    <row r="173" spans="3:3" s="147" customFormat="1" x14ac:dyDescent="0.2">
      <c r="C173" s="148"/>
    </row>
    <row r="174" spans="3:3" s="147" customFormat="1" x14ac:dyDescent="0.2">
      <c r="C174" s="148"/>
    </row>
    <row r="175" spans="3:3" s="147" customFormat="1" x14ac:dyDescent="0.2">
      <c r="C175" s="148"/>
    </row>
    <row r="176" spans="3:3" s="147" customFormat="1" x14ac:dyDescent="0.2">
      <c r="C176" s="148"/>
    </row>
    <row r="177" spans="3:3" s="147" customFormat="1" x14ac:dyDescent="0.2">
      <c r="C177" s="148"/>
    </row>
    <row r="178" spans="3:3" s="147" customFormat="1" x14ac:dyDescent="0.2">
      <c r="C178" s="148"/>
    </row>
    <row r="179" spans="3:3" s="147" customFormat="1" x14ac:dyDescent="0.2">
      <c r="C179" s="148"/>
    </row>
    <row r="180" spans="3:3" s="147" customFormat="1" x14ac:dyDescent="0.2">
      <c r="C180" s="148"/>
    </row>
    <row r="181" spans="3:3" s="147" customFormat="1" x14ac:dyDescent="0.2">
      <c r="C181" s="148"/>
    </row>
    <row r="182" spans="3:3" s="147" customFormat="1" x14ac:dyDescent="0.2">
      <c r="C182" s="148"/>
    </row>
    <row r="183" spans="3:3" s="147" customFormat="1" x14ac:dyDescent="0.2">
      <c r="C183" s="148"/>
    </row>
    <row r="184" spans="3:3" s="147" customFormat="1" x14ac:dyDescent="0.2">
      <c r="C184" s="148"/>
    </row>
    <row r="185" spans="3:3" s="147" customFormat="1" x14ac:dyDescent="0.2">
      <c r="C185" s="148"/>
    </row>
    <row r="186" spans="3:3" s="147" customFormat="1" x14ac:dyDescent="0.2">
      <c r="C186" s="148"/>
    </row>
    <row r="187" spans="3:3" s="147" customFormat="1" x14ac:dyDescent="0.2">
      <c r="C187" s="148"/>
    </row>
    <row r="188" spans="3:3" s="147" customFormat="1" x14ac:dyDescent="0.2">
      <c r="C188" s="148"/>
    </row>
    <row r="189" spans="3:3" s="147" customFormat="1" x14ac:dyDescent="0.2">
      <c r="C189" s="148"/>
    </row>
    <row r="190" spans="3:3" s="147" customFormat="1" x14ac:dyDescent="0.2">
      <c r="C190" s="148"/>
    </row>
    <row r="191" spans="3:3" s="147" customFormat="1" x14ac:dyDescent="0.2">
      <c r="C191" s="148"/>
    </row>
    <row r="192" spans="3:3" s="147" customFormat="1" x14ac:dyDescent="0.2">
      <c r="C192" s="148"/>
    </row>
    <row r="193" spans="3:3" s="147" customFormat="1" x14ac:dyDescent="0.2">
      <c r="C193" s="148"/>
    </row>
    <row r="194" spans="3:3" s="147" customFormat="1" x14ac:dyDescent="0.2">
      <c r="C194" s="148"/>
    </row>
    <row r="195" spans="3:3" s="147" customFormat="1" x14ac:dyDescent="0.2">
      <c r="C195" s="148"/>
    </row>
    <row r="196" spans="3:3" s="147" customFormat="1" x14ac:dyDescent="0.2">
      <c r="C196" s="148"/>
    </row>
    <row r="197" spans="3:3" s="147" customFormat="1" x14ac:dyDescent="0.2">
      <c r="C197" s="148"/>
    </row>
    <row r="198" spans="3:3" s="147" customFormat="1" x14ac:dyDescent="0.2">
      <c r="C198" s="148"/>
    </row>
    <row r="199" spans="3:3" s="147" customFormat="1" x14ac:dyDescent="0.2">
      <c r="C199" s="148"/>
    </row>
    <row r="200" spans="3:3" s="147" customFormat="1" x14ac:dyDescent="0.2">
      <c r="C200" s="148"/>
    </row>
    <row r="201" spans="3:3" s="147" customFormat="1" x14ac:dyDescent="0.2">
      <c r="C201" s="148"/>
    </row>
    <row r="202" spans="3:3" s="147" customFormat="1" x14ac:dyDescent="0.2">
      <c r="C202" s="148"/>
    </row>
    <row r="203" spans="3:3" s="147" customFormat="1" x14ac:dyDescent="0.2">
      <c r="C203" s="148"/>
    </row>
    <row r="204" spans="3:3" s="147" customFormat="1" x14ac:dyDescent="0.2">
      <c r="C204" s="148"/>
    </row>
    <row r="205" spans="3:3" s="147" customFormat="1" x14ac:dyDescent="0.2">
      <c r="C205" s="148"/>
    </row>
  </sheetData>
  <protectedRanges>
    <protectedRange algorithmName="SHA-512" hashValue="wxc7yjAu/WzOairWkwIZDBos88lLusKRDGH8omcRn5qi0Xxjec9pQoenbPEfN9/K0q+MCEzZyojBBUs1atTiXw==" saltValue="wrBejiI7E6Xb2bRvtci0rg==" spinCount="100000" sqref="T7:AA65 D4 X4 Z4 C6 D5:H6 I6:AA6 C5:D5 H7:J65 L7:L65 N7:N65 P7:P65 R7:R65 D2:AB3" name="Rango1"/>
  </protectedRanges>
  <mergeCells count="3">
    <mergeCell ref="D4:G4"/>
    <mergeCell ref="H4:I4"/>
    <mergeCell ref="D5:H5"/>
  </mergeCells>
  <conditionalFormatting sqref="I7:L65">
    <cfRule type="containsText" dxfId="9" priority="5" operator="containsText" text="Extremo">
      <formula>NOT(ISERROR(SEARCH("Extremo",I7)))</formula>
    </cfRule>
    <cfRule type="containsText" dxfId="8" priority="6" operator="containsText" text="Muy Bajo">
      <formula>NOT(ISERROR(SEARCH("Muy Bajo",I7)))</formula>
    </cfRule>
    <cfRule type="containsText" dxfId="7" priority="7" operator="containsText" text="Bajo">
      <formula>NOT(ISERROR(SEARCH("Bajo",I7)))</formula>
    </cfRule>
    <cfRule type="containsText" dxfId="6" priority="8" operator="containsText" text="Moderado">
      <formula>NOT(ISERROR(SEARCH("Moderado",I7)))</formula>
    </cfRule>
    <cfRule type="containsText" dxfId="5" priority="9" operator="containsText" text="Alto">
      <formula>NOT(ISERROR(SEARCH("Alto",I7)))</formula>
    </cfRule>
    <cfRule type="containsText" dxfId="4" priority="10" operator="containsText" text="Muy Alto">
      <formula>NOT(ISERROR(SEARCH("Muy Alto",I7)))</formula>
    </cfRule>
  </conditionalFormatting>
  <conditionalFormatting sqref="U7:V65">
    <cfRule type="expression" dxfId="3" priority="1">
      <formula>$U7&gt;=4</formula>
    </cfRule>
    <cfRule type="expression" dxfId="2" priority="2">
      <formula>$U7&gt;=3</formula>
    </cfRule>
    <cfRule type="expression" dxfId="1" priority="3">
      <formula>$U7&gt;=2</formula>
    </cfRule>
    <cfRule type="expression" dxfId="0" priority="4">
      <formula>$U7&lt;2</formula>
    </cfRule>
  </conditionalFormatting>
  <dataValidations count="31">
    <dataValidation allowBlank="1" showInputMessage="1" showErrorMessage="1" promptTitle="PRIORIZACIÓN AUDITORIAS AÑO 3" prompt="FAVOR NO DILIGENCIAR ESTA COLUMNA. Aparecerá automáticamente las unidades auditables que deben formar parte del Plan Anual de Auditorías del año 3, acorde con el ciclo de rotación de auditorias (aprobado por el Comité de Control Interno)." sqref="Z6" xr:uid="{75758B56-7C6F-47B6-AF66-46E55FF04AEC}"/>
    <dataValidation allowBlank="1" showInputMessage="1" showErrorMessage="1" promptTitle="PRIORIZACIÓN AUDITORIAS AÑO 2 " prompt="FAVOR NO DILIGENCIAR ESTA COLUMNA. Aparecerá automáticamente las unidades auditables que deben formar parte del Plan Anual de Auditorías del año 2, acorde con el ciclo de rotación de auditorias (aprobado por el Comité de Control Interno)." sqref="Y6" xr:uid="{4ED91819-6963-4FDF-86DE-C4F5F0D4A2C5}"/>
    <dataValidation allowBlank="1" showInputMessage="1" showErrorMessage="1" promptTitle="PRIORIZACION AUDITORIAS AÑO 1 " prompt="FAVOR NO DILIGENCIAR ESTA COLUMNA. Aparecerá automáticamente las unidades auditables que deben formar parte del Plan Anual de Auditorías del año 1, acorde con el ciclo de rotación de auditorias (aprobado por el Comité de Control Interno)." sqref="X6" xr:uid="{640F118B-460F-4D95-A14C-E32E8DB9F401}"/>
    <dataValidation type="list" allowBlank="1" showInputMessage="1" showErrorMessage="1" sqref="O7:O65" xr:uid="{512DB479-6139-4075-AD09-9193646020BF}">
      <formula1>Impacto_Obj_Est_Def</formula1>
    </dataValidation>
    <dataValidation type="list" allowBlank="1" showInputMessage="1" showErrorMessage="1" promptTitle="Temas interés Alta Dirección" prompt="Número de solicitudes por Gerentes y/o Directivos/ Temas de seguimiento alta direccion con menor repeticion en un periodo de seis meses ( de 0 a 3 repeticiones en diferentes comites)" sqref="M7:M65" xr:uid="{BDEB33D8-5663-411D-8D0C-9AFC2F207291}">
      <formula1>Nivel_Directivo_Def_PQR</formula1>
    </dataValidation>
    <dataValidation type="list" allowBlank="1" showInputMessage="1" showErrorMessage="1" sqref="Q7:Q65" xr:uid="{1E155AA5-E47E-49AC-85E5-EFA3A0CE7802}">
      <formula1>Result_Aud_Ant_Def</formula1>
    </dataValidation>
    <dataValidation type="list" allowBlank="1" showInputMessage="1" showErrorMessage="1" sqref="S7:S65" xr:uid="{6F58A443-A457-4B8A-A907-D743C7C9D781}">
      <formula1>Impacto_Ppto_Def</formula1>
    </dataValidation>
    <dataValidation allowBlank="1" showInputMessage="1" showErrorMessage="1" promptTitle="Aspectos evaluables" prompt="Tambien son conocidos como unidades auditables, son todos aquellos aspectos que pueden ser evaluados o auditados y que se convertirán en un informe de auditoria o un informe de autoevaluación." sqref="C6" xr:uid="{10254588-71E9-45B8-A61A-3229B5A72785}"/>
    <dataValidation allowBlank="1" showInputMessage="1" showErrorMessage="1" promptTitle="LOGO Y NOBRE ENTIDAD" prompt="En este espacio inserte el logo de la entidad o escriba el nombre de la misma." sqref="C2" xr:uid="{DC6CFE12-C5F6-4B0C-8922-5033433FD582}"/>
    <dataValidation allowBlank="1" showInputMessage="1" showErrorMessage="1" promptTitle="CODIGO" prompt="En caso que utilicen control documental o referenciación en los papeles de trabajo, en este espacio podrá colocar el código (alfabético, numérico o alfanumèrico) correspondiente." sqref="D4:G4" xr:uid="{5584B16D-5DF0-4518-9D59-1956AC4DAF50}"/>
    <dataValidation allowBlank="1" showInputMessage="1" showErrorMessage="1" promptTitle="Riesgo inherente" prompt="Digite la cantidad de riesgos inherentes por cada nivel que tiene el aspecto evaluable." sqref="D5:H5" xr:uid="{7D59AA38-9D70-4B72-90A7-CFC06B6B460F}"/>
    <dataValidation allowBlank="1" showInputMessage="1" showErrorMessage="1" promptTitle="RIESGO INHERENTE" prompt="FAVOR NO DILIGENCIAR NADA ACÁ. Este columna se diligenciará automáticamente conforme a la hoja &quot;Parámetros&quot;. Acá aparecerá automáticamente el nivel de riesgo ponderado o consolidado para cada aspecto evaluable (unidad auditable)." sqref="I6" xr:uid="{307ED09A-B988-45BD-9575-5460554BC3D7}"/>
    <dataValidation allowBlank="1" showInputMessage="1" showErrorMessage="1" promptTitle="RIESGO INHERENTE CALIFICACION" prompt="FAVOR NO DILIGENCIAR NADA ACÁ. Esta columna se diligenciará automáticamente conforme a la hoja &quot;Parámetros&quot;. En esta columna aparecerá automáticamente la calificación que obtiene el nivel de riesgo inherente consolidado o ponderado." sqref="J6" xr:uid="{C0996423-0F81-4A63-81CB-D623C70D3437}"/>
    <dataValidation allowBlank="1" showInputMessage="1" showErrorMessage="1" promptTitle="TOTAL PUNTAJE RIESGOS" prompt="FAVOR NO DILIGENCIAR NADA EN ESTA COLUMNA. Aparecerá automáticamente el puntaje consolidado del total de riesgos que afectan cada aspecto evaluable." sqref="H6" xr:uid="{E5A0FB5F-DB30-44A9-B9C9-6ACD2159D4BD}"/>
    <dataValidation allowBlank="1" showInputMessage="1" showErrorMessage="1" promptTitle="FECHA APROBACION" prompt="Registre la fecha de aprobación del Universo de Auditoría Basado en Riesgos, por parte del Comité de Control Interno o Comité de Auditoría." sqref="U4" xr:uid="{164502A4-DF5F-42AB-AF8F-0B6CAE799408}"/>
    <dataValidation type="decimal" allowBlank="1" showInputMessage="1" showErrorMessage="1" promptTitle="PORCENTAJE VARIABLE" prompt="Puede cambiar este porcentaje, siempre y cuando la suma de los porcentajes de las 6 variables sumen 100%, y de acuerdo con la dinámica y complejidad de la entidad." sqref="J5 N5 P5 R5 T5 L5" xr:uid="{CD551CE0-3311-4426-9ADE-4A7E795699A5}">
      <formula1>0</formula1>
      <formula2>1</formula2>
    </dataValidation>
    <dataValidation allowBlank="1" showInputMessage="1" showErrorMessage="1" promptTitle="TIEMPO DESDE ULTIMA AUDITORIA" prompt="Seleccione de la lista desplegable los años transcurridos desde la última auditoría o en caso que nunca se haya auditado seleccione &gt;4años." sqref="K6" xr:uid="{183CE577-039B-48A0-A5E1-773A1A2B3062}"/>
    <dataValidation allowBlank="1" showInputMessage="1" showErrorMessage="1" promptTitle="CALIFICACION TIEMPO ULTIMA AUDIT" prompt="FAVOR NO DILIGENCIAR ESTA COLUMNA. Esta calificación aparecerá automáticamente con base en la hoja &quot;parámetros&quot; establecidos." sqref="L6" xr:uid="{05DA2EEB-B117-45C1-95E5-BCAABE5B7F76}"/>
    <dataValidation allowBlank="1" showInputMessage="1" showErrorMessage="1" promptTitle="TEMAS INTERES DIRECTIVOS" prompt="Seleccione la cantidad de PQR que tiene esta temática." sqref="M6" xr:uid="{13712079-9665-4D97-8027-4F999519B367}"/>
    <dataValidation allowBlank="1" showInputMessage="1" showErrorMessage="1" promptTitle="CALIFICACION INTERESES ALTA DIRE" prompt="FAVOR NO DILIGENCIAR ESTA COLUMNA. Esta calificación se generará automáticamente, respecto de la cantidad de PQR que seleccionó en la columna anterior." sqref="N6" xr:uid="{E91ADCE4-5D68-469C-8CD3-14BBC8C412CA}"/>
    <dataValidation allowBlank="1" showInputMessage="1" showErrorMessage="1" promptTitle="IMPACTO OBJETIVOS ESTRATEGICOS" prompt="Seleccionar la opción que corresponda a la insidencia de este aspecto evaluable o temática en los objetivos estratégicos." sqref="O6" xr:uid="{E61CFD0E-AB4D-4C97-8225-7D2DDCC5947D}"/>
    <dataValidation allowBlank="1" showInputMessage="1" showErrorMessage="1" promptTitle="CALIFICACION IMPACTO OBJET ESTRA" prompt="FAVOR NO DILIGENCIAR ESTA COLUMNA. La calificación se genera automáticamente al diligenciar la columna anterior con base en lo establecido en la hoja &quot;parámetros&quot;." sqref="P6" xr:uid="{6059A384-71BA-47BF-9916-5A4BB57FC6FB}"/>
    <dataValidation allowBlank="1" showInputMessage="1" showErrorMessage="1" promptTitle="RESULTADOS AUDITORIAS ANTERIORES" prompt="Seleccionar la cantidad de hallazgos abiertos que posee temática producto de auditorias internas y externas." sqref="Q6" xr:uid="{5E566965-F7AD-41FE-AA6C-9CAF6A494BE1}"/>
    <dataValidation allowBlank="1" showInputMessage="1" showErrorMessage="1" promptTitle="CALIFICACION RESULTADO AUDIT ANT" prompt="FAVOR NO DILIGENCIAR ESTA COLUMNA. La calificación se genera automáticamente al diligenciar la columna anterior con base en lo establecido en la hoja &quot;parámetros&quot;." sqref="R6" xr:uid="{A2F14FF0-CB7C-4962-B517-68389864EA9D}"/>
    <dataValidation allowBlank="1" showInputMessage="1" showErrorMessage="1" promptTitle="CALIFIC IMPACTO PRESUPUESTO" prompt="FAVOR NO DILIGENCIAR ESTA COLUMNA. La calificación se genera automáticamente al diligenciar la columna anterior con base en lo establecido en la hoja &quot;parámetros&quot;." sqref="T6" xr:uid="{E4234595-841D-49DC-BCC9-2D83E0210E82}"/>
    <dataValidation allowBlank="1" showInputMessage="1" showErrorMessage="1" promptTitle="IMPACTO EN EL PRESUPUESTO" prompt="Seleccione el impacto de ese aspecto evaluable en el presupuesto de la entidad. Para ello es necesario que registre en la hoja &quot;parámetros&quot; el presupuesto de gastos de la entidad y observe los criterios allí explicados." sqref="S6" xr:uid="{2242F835-BFCB-4536-A54C-7A80E2E2FC2A}"/>
    <dataValidation allowBlank="1" showInputMessage="1" showErrorMessage="1" promptTitle="PONDERACION" prompt="FAVOR NO DILIGENCIAR ESTA COLUMNA._x000a_Acá aparecerá automáticamente el puntaje consolidado para el nivel de criticidad de cada aspecto evaluable." sqref="U6" xr:uid="{A52771CD-94B4-46AD-A57B-EF90BD7FA81A}"/>
    <dataValidation allowBlank="1" showInputMessage="1" showErrorMessage="1" promptTitle="NIVEL DE CRITICIDAD" prompt="FAVOR NO DILIGENCIAR ESTA COLUMNA. La calificación se genera automáticamente al diligenciar las columnas editables con base en lo establecido en la hoja &quot;parámetros&quot;._x000a_Acá aparecerá el nivel de criticidad  semaforizado de cada aspecto evaluable." sqref="V6" xr:uid="{1BFAC71F-DB0C-4C84-B23E-3A77E9F9D93C}"/>
    <dataValidation allowBlank="1" showInputMessage="1" showErrorMessage="1" promptTitle="CICLO ROTACION AUDITORIAS" prompt="FAVOR NO DIGITAR ESTA COLUMNA. Acá aparecerá automáticamente el ciclo de rotación de las auditorias con base en el nivel de criticidad de cada aspecto evaluable. (Ver hoja &quot;Parámetros&quot;)." sqref="W6" xr:uid="{F654D07A-1A9D-4422-9B65-6D3B44592657}"/>
    <dataValidation allowBlank="1" showInputMessage="1" showErrorMessage="1" promptTitle="PRIORIZACIÓN AUDITORIAS AÑO 4" prompt="FAVOR NO DILIGENCIAR ESTA COLUMNA. Aparecerá automáticamente las unidades auditables que deben formar parte del Plan Anual de Auditorías del año 4, acorde con el ciclo de rotación de auditorias (aprobado por el Comité de Control Interno)." sqref="AA6" xr:uid="{23C8C5F1-748F-4E90-9101-385A539FF57B}"/>
    <dataValidation type="list" allowBlank="1" showInputMessage="1" showErrorMessage="1" sqref="K7:K65" xr:uid="{BEB50EDC-33DF-452C-BC32-21DCE3C48A57}">
      <formula1>Tiempo_Ult_Aud_Def</formula1>
    </dataValidation>
  </dataValidations>
  <printOptions verticalCentered="1"/>
  <pageMargins left="0.70866141732283472" right="0.70866141732283472" top="0.74803149606299213" bottom="0.74803149606299213" header="0.31496062992125984" footer="0.31496062992125984"/>
  <pageSetup paperSize="5" scale="8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X225"/>
  <sheetViews>
    <sheetView tabSelected="1" topLeftCell="A12" zoomScale="60" zoomScaleNormal="60" zoomScaleSheetLayoutView="55" zoomScalePageLayoutView="60" workbookViewId="0">
      <pane ySplit="1" topLeftCell="A35" activePane="bottomLeft" state="frozen"/>
      <selection activeCell="A12" sqref="A12"/>
      <selection pane="bottomLeft" activeCell="BX48" sqref="BX48"/>
    </sheetView>
  </sheetViews>
  <sheetFormatPr baseColWidth="10" defaultColWidth="11.42578125" defaultRowHeight="105" customHeight="1" x14ac:dyDescent="0.25"/>
  <cols>
    <col min="1" max="1" width="4" style="44" customWidth="1"/>
    <col min="2" max="2" width="41.85546875" style="7" customWidth="1"/>
    <col min="3" max="3" width="25.7109375" style="7" customWidth="1"/>
    <col min="4" max="4" width="5.7109375" style="44" customWidth="1"/>
    <col min="5" max="5" width="5.28515625" style="44" customWidth="1"/>
    <col min="6" max="6" width="5" style="44" customWidth="1"/>
    <col min="7" max="7" width="5.42578125" style="44" customWidth="1"/>
    <col min="8" max="8" width="18" style="8" customWidth="1"/>
    <col min="9" max="9" width="28.5703125" style="8" hidden="1" customWidth="1"/>
    <col min="10" max="10" width="14.7109375" style="10" customWidth="1"/>
    <col min="11" max="38" width="3.7109375" style="1" customWidth="1"/>
    <col min="39" max="40" width="3.7109375" style="55" customWidth="1"/>
    <col min="41" max="42" width="3.7109375" style="201" customWidth="1"/>
    <col min="43" max="46" width="4.5703125" style="56" customWidth="1"/>
    <col min="47" max="50" width="3.7109375" style="55" customWidth="1"/>
    <col min="51" max="54" width="4.42578125" style="55" customWidth="1"/>
    <col min="55" max="56" width="3.7109375" style="55" customWidth="1"/>
    <col min="57" max="57" width="5" style="55" customWidth="1"/>
    <col min="58" max="58" width="10" style="55" customWidth="1"/>
    <col min="59" max="59" width="29.42578125" style="44" hidden="1" customWidth="1"/>
    <col min="60" max="60" width="24" style="44" hidden="1" customWidth="1"/>
    <col min="61" max="62" width="29.5703125" style="44" hidden="1" customWidth="1"/>
    <col min="63" max="63" width="35.140625" style="44" hidden="1" customWidth="1"/>
    <col min="64" max="68" width="29.5703125" style="44" hidden="1" customWidth="1"/>
    <col min="69" max="70" width="29.7109375" style="44" hidden="1" customWidth="1"/>
    <col min="71" max="71" width="32.85546875" style="44" hidden="1" customWidth="1"/>
    <col min="72" max="73" width="29.7109375" style="44" hidden="1" customWidth="1"/>
    <col min="74" max="74" width="19.140625" style="44" hidden="1" customWidth="1"/>
    <col min="75" max="75" width="11.42578125" style="44"/>
    <col min="76" max="76" width="51" style="44" customWidth="1"/>
    <col min="77" max="16381" width="11.42578125" style="44"/>
    <col min="16382" max="16382" width="3.5703125" style="44" customWidth="1"/>
    <col min="16383" max="16384" width="4.28515625" style="44" customWidth="1"/>
  </cols>
  <sheetData>
    <row r="1" spans="1:74" ht="60.75" customHeight="1" x14ac:dyDescent="0.25">
      <c r="A1" s="61"/>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216"/>
      <c r="AP1" s="216"/>
      <c r="AQ1" s="62"/>
      <c r="AR1" s="62"/>
      <c r="AS1" s="62"/>
      <c r="AT1" s="62"/>
      <c r="AU1" s="62"/>
      <c r="AV1" s="62"/>
      <c r="AW1" s="62"/>
      <c r="AX1" s="62"/>
      <c r="AY1" s="62"/>
      <c r="AZ1" s="62"/>
      <c r="BA1" s="62"/>
      <c r="BB1" s="62"/>
      <c r="BC1" s="62"/>
      <c r="BD1" s="62"/>
      <c r="BE1" s="62"/>
      <c r="BF1" s="62"/>
      <c r="BG1" s="63"/>
      <c r="BH1" s="28"/>
    </row>
    <row r="2" spans="1:74" ht="70.5" customHeight="1" x14ac:dyDescent="0.25">
      <c r="A2" s="64"/>
      <c r="B2" s="277" t="s">
        <v>307</v>
      </c>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8" t="s">
        <v>308</v>
      </c>
      <c r="AV2" s="279"/>
      <c r="AW2" s="279"/>
      <c r="AX2" s="279"/>
      <c r="AY2" s="279"/>
      <c r="AZ2" s="279"/>
      <c r="BA2" s="279"/>
      <c r="BB2" s="279"/>
      <c r="BC2" s="279"/>
      <c r="BD2" s="279"/>
      <c r="BE2" s="279"/>
      <c r="BF2" s="280"/>
      <c r="BG2" s="65">
        <v>2025</v>
      </c>
      <c r="BH2" s="29"/>
    </row>
    <row r="3" spans="1:74" ht="15" customHeight="1" x14ac:dyDescent="0.25">
      <c r="A3" s="64"/>
      <c r="B3" s="255"/>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256"/>
      <c r="BB3" s="256"/>
      <c r="BC3" s="256"/>
      <c r="BD3" s="257"/>
      <c r="BE3" s="257"/>
      <c r="BF3" s="257"/>
      <c r="BG3" s="258"/>
      <c r="BH3" s="28"/>
    </row>
    <row r="4" spans="1:74" ht="52.5" customHeight="1" x14ac:dyDescent="0.25">
      <c r="A4" s="64"/>
      <c r="B4" s="53" t="s">
        <v>64</v>
      </c>
      <c r="C4" s="259" t="s">
        <v>65</v>
      </c>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60"/>
      <c r="BE4" s="260"/>
      <c r="BF4" s="260"/>
      <c r="BG4" s="261"/>
      <c r="BH4" s="30"/>
    </row>
    <row r="5" spans="1:74" ht="16.5" customHeight="1" x14ac:dyDescent="0.25">
      <c r="A5" s="64"/>
      <c r="B5" s="262"/>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3"/>
      <c r="BA5" s="263"/>
      <c r="BB5" s="263"/>
      <c r="BC5" s="263"/>
      <c r="BD5" s="264"/>
      <c r="BE5" s="264"/>
      <c r="BF5" s="264"/>
      <c r="BG5" s="265"/>
      <c r="BH5" s="31"/>
    </row>
    <row r="6" spans="1:74" ht="21" customHeight="1" x14ac:dyDescent="0.25">
      <c r="A6" s="64"/>
      <c r="B6" s="53" t="s">
        <v>66</v>
      </c>
      <c r="C6" s="323" t="s">
        <v>67</v>
      </c>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c r="AG6" s="323"/>
      <c r="AH6" s="323"/>
      <c r="AI6" s="323"/>
      <c r="AJ6" s="323"/>
      <c r="AK6" s="323"/>
      <c r="AL6" s="323"/>
      <c r="AM6" s="323"/>
      <c r="AN6" s="323"/>
      <c r="AO6" s="323"/>
      <c r="AP6" s="323"/>
      <c r="AQ6" s="323"/>
      <c r="AR6" s="323"/>
      <c r="AS6" s="323"/>
      <c r="AT6" s="323"/>
      <c r="AU6" s="323"/>
      <c r="AV6" s="323"/>
      <c r="AW6" s="323"/>
      <c r="AX6" s="323"/>
      <c r="AY6" s="323"/>
      <c r="AZ6" s="323"/>
      <c r="BA6" s="323"/>
      <c r="BB6" s="323"/>
      <c r="BC6" s="323"/>
      <c r="BD6" s="324"/>
      <c r="BE6" s="324"/>
      <c r="BF6" s="324"/>
      <c r="BG6" s="325"/>
      <c r="BH6" s="32"/>
    </row>
    <row r="7" spans="1:74" ht="15" customHeight="1" x14ac:dyDescent="0.25">
      <c r="A7" s="64"/>
      <c r="B7" s="326"/>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7"/>
      <c r="AI7" s="327"/>
      <c r="AJ7" s="327"/>
      <c r="AK7" s="327"/>
      <c r="AL7" s="327"/>
      <c r="AM7" s="327"/>
      <c r="AN7" s="327"/>
      <c r="AO7" s="327"/>
      <c r="AP7" s="327"/>
      <c r="AQ7" s="327"/>
      <c r="AR7" s="327"/>
      <c r="AS7" s="327"/>
      <c r="AT7" s="327"/>
      <c r="AU7" s="327"/>
      <c r="AV7" s="327"/>
      <c r="AW7" s="327"/>
      <c r="AX7" s="327"/>
      <c r="AY7" s="327"/>
      <c r="AZ7" s="327"/>
      <c r="BA7" s="327"/>
      <c r="BB7" s="327"/>
      <c r="BC7" s="327"/>
      <c r="BD7" s="328"/>
      <c r="BE7" s="328"/>
      <c r="BF7" s="328"/>
      <c r="BG7" s="329"/>
      <c r="BH7" s="33"/>
    </row>
    <row r="8" spans="1:74" ht="27.75" customHeight="1" x14ac:dyDescent="0.25">
      <c r="A8" s="64"/>
      <c r="B8" s="53" t="s">
        <v>68</v>
      </c>
      <c r="C8" s="330" t="s">
        <v>69</v>
      </c>
      <c r="D8" s="330"/>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H8" s="330"/>
      <c r="AI8" s="330"/>
      <c r="AJ8" s="330"/>
      <c r="AK8" s="330"/>
      <c r="AL8" s="330"/>
      <c r="AM8" s="330"/>
      <c r="AN8" s="330"/>
      <c r="AO8" s="330"/>
      <c r="AP8" s="330"/>
      <c r="AQ8" s="330"/>
      <c r="AR8" s="330"/>
      <c r="AS8" s="330"/>
      <c r="AT8" s="330"/>
      <c r="AU8" s="330"/>
      <c r="AV8" s="330"/>
      <c r="AW8" s="330"/>
      <c r="AX8" s="330"/>
      <c r="AY8" s="330"/>
      <c r="AZ8" s="330"/>
      <c r="BA8" s="330"/>
      <c r="BB8" s="330"/>
      <c r="BC8" s="330"/>
      <c r="BD8" s="331"/>
      <c r="BE8" s="331"/>
      <c r="BF8" s="331"/>
      <c r="BG8" s="332"/>
      <c r="BH8" s="34"/>
    </row>
    <row r="9" spans="1:74" ht="15" customHeight="1" x14ac:dyDescent="0.25">
      <c r="A9" s="64"/>
      <c r="B9" s="333"/>
      <c r="C9" s="334"/>
      <c r="D9" s="334"/>
      <c r="E9" s="334"/>
      <c r="F9" s="334"/>
      <c r="G9" s="334"/>
      <c r="H9" s="334"/>
      <c r="I9" s="334"/>
      <c r="J9" s="334"/>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335"/>
      <c r="BE9" s="335"/>
      <c r="BF9" s="335"/>
      <c r="BG9" s="336"/>
      <c r="BH9" s="35"/>
    </row>
    <row r="10" spans="1:74" ht="85.5" hidden="1" customHeight="1" x14ac:dyDescent="0.25">
      <c r="A10" s="64"/>
      <c r="B10" s="54" t="s">
        <v>70</v>
      </c>
      <c r="C10" s="259" t="s">
        <v>71</v>
      </c>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c r="BB10" s="259"/>
      <c r="BC10" s="259"/>
      <c r="BD10" s="260"/>
      <c r="BE10" s="260"/>
      <c r="BF10" s="260"/>
      <c r="BG10" s="261"/>
      <c r="BH10" s="30"/>
    </row>
    <row r="11" spans="1:74" ht="16.5" thickBot="1" x14ac:dyDescent="0.3">
      <c r="A11" s="64"/>
      <c r="B11" s="337"/>
      <c r="C11" s="338"/>
      <c r="D11" s="338"/>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c r="AJ11" s="338"/>
      <c r="AK11" s="338"/>
      <c r="AL11" s="338"/>
      <c r="AM11" s="338"/>
      <c r="AN11" s="338"/>
      <c r="AO11" s="338"/>
      <c r="AP11" s="338"/>
      <c r="AQ11" s="338"/>
      <c r="AR11" s="338"/>
      <c r="AS11" s="338"/>
      <c r="AT11" s="338"/>
      <c r="AU11" s="338"/>
      <c r="AV11" s="338"/>
      <c r="AW11" s="338"/>
      <c r="AX11" s="338"/>
      <c r="AY11" s="338"/>
      <c r="AZ11" s="338"/>
      <c r="BA11" s="338"/>
      <c r="BB11" s="338"/>
      <c r="BC11" s="338"/>
      <c r="BD11" s="339"/>
      <c r="BE11" s="339"/>
      <c r="BF11" s="339"/>
      <c r="BG11" s="340"/>
      <c r="BH11" s="36"/>
    </row>
    <row r="12" spans="1:74" ht="30" customHeight="1" thickBot="1" x14ac:dyDescent="0.3">
      <c r="A12" s="64"/>
      <c r="B12" s="266" t="s">
        <v>72</v>
      </c>
      <c r="C12" s="267"/>
      <c r="D12" s="289" t="s">
        <v>73</v>
      </c>
      <c r="E12" s="289"/>
      <c r="F12" s="289"/>
      <c r="G12" s="289"/>
      <c r="H12" s="346" t="s">
        <v>74</v>
      </c>
      <c r="I12" s="348" t="s">
        <v>75</v>
      </c>
      <c r="J12" s="346" t="s">
        <v>76</v>
      </c>
      <c r="K12" s="288" t="s">
        <v>77</v>
      </c>
      <c r="L12" s="289"/>
      <c r="M12" s="289"/>
      <c r="N12" s="291"/>
      <c r="O12" s="288" t="s">
        <v>78</v>
      </c>
      <c r="P12" s="289"/>
      <c r="Q12" s="289"/>
      <c r="R12" s="291"/>
      <c r="S12" s="288" t="s">
        <v>79</v>
      </c>
      <c r="T12" s="289"/>
      <c r="U12" s="289"/>
      <c r="V12" s="291"/>
      <c r="W12" s="288" t="s">
        <v>80</v>
      </c>
      <c r="X12" s="289"/>
      <c r="Y12" s="289"/>
      <c r="Z12" s="291"/>
      <c r="AA12" s="288" t="s">
        <v>81</v>
      </c>
      <c r="AB12" s="289"/>
      <c r="AC12" s="289"/>
      <c r="AD12" s="291"/>
      <c r="AE12" s="288" t="s">
        <v>82</v>
      </c>
      <c r="AF12" s="289"/>
      <c r="AG12" s="289"/>
      <c r="AH12" s="291"/>
      <c r="AI12" s="288" t="s">
        <v>83</v>
      </c>
      <c r="AJ12" s="289"/>
      <c r="AK12" s="289"/>
      <c r="AL12" s="291"/>
      <c r="AM12" s="288" t="s">
        <v>84</v>
      </c>
      <c r="AN12" s="289"/>
      <c r="AO12" s="289"/>
      <c r="AP12" s="291"/>
      <c r="AQ12" s="288" t="s">
        <v>85</v>
      </c>
      <c r="AR12" s="289"/>
      <c r="AS12" s="289"/>
      <c r="AT12" s="291"/>
      <c r="AU12" s="288" t="s">
        <v>86</v>
      </c>
      <c r="AV12" s="289"/>
      <c r="AW12" s="289"/>
      <c r="AX12" s="291"/>
      <c r="AY12" s="288" t="s">
        <v>87</v>
      </c>
      <c r="AZ12" s="289"/>
      <c r="BA12" s="289"/>
      <c r="BB12" s="291"/>
      <c r="BC12" s="288" t="s">
        <v>88</v>
      </c>
      <c r="BD12" s="289"/>
      <c r="BE12" s="289"/>
      <c r="BF12" s="290"/>
      <c r="BG12" s="341" t="s">
        <v>89</v>
      </c>
      <c r="BH12" s="37"/>
      <c r="BK12" s="385" t="s">
        <v>90</v>
      </c>
      <c r="BL12" s="385" t="s">
        <v>91</v>
      </c>
      <c r="BM12" s="385" t="s">
        <v>92</v>
      </c>
      <c r="BN12" s="385" t="s">
        <v>93</v>
      </c>
      <c r="BO12" s="385"/>
      <c r="BP12" s="385"/>
      <c r="BQ12" s="385" t="s">
        <v>94</v>
      </c>
      <c r="BR12" s="385"/>
      <c r="BS12" s="385"/>
      <c r="BT12" s="385" t="s">
        <v>95</v>
      </c>
      <c r="BU12" s="385"/>
      <c r="BV12" s="385"/>
    </row>
    <row r="13" spans="1:74" s="1" customFormat="1" ht="91.5" customHeight="1" thickTop="1" x14ac:dyDescent="0.25">
      <c r="A13" s="66"/>
      <c r="B13" s="268"/>
      <c r="C13" s="269"/>
      <c r="D13" s="174" t="s">
        <v>96</v>
      </c>
      <c r="E13" s="175" t="s">
        <v>97</v>
      </c>
      <c r="F13" s="176" t="s">
        <v>98</v>
      </c>
      <c r="G13" s="177" t="s">
        <v>99</v>
      </c>
      <c r="H13" s="347"/>
      <c r="I13" s="349"/>
      <c r="J13" s="347"/>
      <c r="K13" s="178" t="s">
        <v>100</v>
      </c>
      <c r="L13" s="179" t="s">
        <v>101</v>
      </c>
      <c r="M13" s="179" t="s">
        <v>102</v>
      </c>
      <c r="N13" s="180" t="s">
        <v>103</v>
      </c>
      <c r="O13" s="178" t="s">
        <v>100</v>
      </c>
      <c r="P13" s="179" t="s">
        <v>101</v>
      </c>
      <c r="Q13" s="179" t="s">
        <v>102</v>
      </c>
      <c r="R13" s="180" t="s">
        <v>103</v>
      </c>
      <c r="S13" s="178" t="s">
        <v>100</v>
      </c>
      <c r="T13" s="179" t="s">
        <v>101</v>
      </c>
      <c r="U13" s="179" t="s">
        <v>102</v>
      </c>
      <c r="V13" s="180" t="s">
        <v>103</v>
      </c>
      <c r="W13" s="178" t="s">
        <v>100</v>
      </c>
      <c r="X13" s="179" t="s">
        <v>101</v>
      </c>
      <c r="Y13" s="179" t="s">
        <v>102</v>
      </c>
      <c r="Z13" s="180" t="s">
        <v>103</v>
      </c>
      <c r="AA13" s="178" t="s">
        <v>100</v>
      </c>
      <c r="AB13" s="179" t="s">
        <v>101</v>
      </c>
      <c r="AC13" s="179" t="s">
        <v>102</v>
      </c>
      <c r="AD13" s="180" t="s">
        <v>103</v>
      </c>
      <c r="AE13" s="178" t="s">
        <v>100</v>
      </c>
      <c r="AF13" s="179" t="s">
        <v>101</v>
      </c>
      <c r="AG13" s="179" t="s">
        <v>102</v>
      </c>
      <c r="AH13" s="180" t="s">
        <v>103</v>
      </c>
      <c r="AI13" s="178" t="s">
        <v>100</v>
      </c>
      <c r="AJ13" s="179" t="s">
        <v>101</v>
      </c>
      <c r="AK13" s="179" t="s">
        <v>102</v>
      </c>
      <c r="AL13" s="180" t="s">
        <v>103</v>
      </c>
      <c r="AM13" s="178" t="s">
        <v>100</v>
      </c>
      <c r="AN13" s="181" t="s">
        <v>101</v>
      </c>
      <c r="AO13" s="217" t="s">
        <v>102</v>
      </c>
      <c r="AP13" s="217" t="s">
        <v>103</v>
      </c>
      <c r="AQ13" s="208" t="s">
        <v>100</v>
      </c>
      <c r="AR13" s="179" t="s">
        <v>101</v>
      </c>
      <c r="AS13" s="179" t="s">
        <v>102</v>
      </c>
      <c r="AT13" s="180" t="s">
        <v>103</v>
      </c>
      <c r="AU13" s="178" t="s">
        <v>100</v>
      </c>
      <c r="AV13" s="179" t="s">
        <v>101</v>
      </c>
      <c r="AW13" s="179" t="s">
        <v>102</v>
      </c>
      <c r="AX13" s="180" t="s">
        <v>103</v>
      </c>
      <c r="AY13" s="178" t="s">
        <v>100</v>
      </c>
      <c r="AZ13" s="179" t="s">
        <v>101</v>
      </c>
      <c r="BA13" s="179" t="s">
        <v>102</v>
      </c>
      <c r="BB13" s="180" t="s">
        <v>103</v>
      </c>
      <c r="BC13" s="178" t="s">
        <v>100</v>
      </c>
      <c r="BD13" s="179" t="s">
        <v>101</v>
      </c>
      <c r="BE13" s="179" t="s">
        <v>102</v>
      </c>
      <c r="BF13" s="181" t="s">
        <v>103</v>
      </c>
      <c r="BG13" s="342"/>
      <c r="BH13" s="37" t="s">
        <v>104</v>
      </c>
      <c r="BI13" s="154" t="s">
        <v>105</v>
      </c>
      <c r="BJ13" s="1" t="s">
        <v>106</v>
      </c>
      <c r="BK13" s="385"/>
      <c r="BL13" s="385"/>
      <c r="BM13" s="385"/>
      <c r="BN13" s="158" t="s">
        <v>107</v>
      </c>
      <c r="BO13" s="158" t="s">
        <v>108</v>
      </c>
      <c r="BP13" s="158" t="s">
        <v>109</v>
      </c>
      <c r="BQ13" s="158" t="s">
        <v>110</v>
      </c>
      <c r="BR13" s="158" t="s">
        <v>111</v>
      </c>
      <c r="BS13" s="158" t="s">
        <v>112</v>
      </c>
      <c r="BT13" s="158" t="s">
        <v>113</v>
      </c>
      <c r="BU13" s="158" t="s">
        <v>114</v>
      </c>
      <c r="BV13" s="158" t="s">
        <v>112</v>
      </c>
    </row>
    <row r="14" spans="1:74" s="1" customFormat="1" ht="33.75" customHeight="1" x14ac:dyDescent="0.25">
      <c r="A14" s="66"/>
      <c r="B14" s="320" t="s">
        <v>115</v>
      </c>
      <c r="C14" s="321"/>
      <c r="D14" s="321"/>
      <c r="E14" s="321"/>
      <c r="F14" s="321"/>
      <c r="G14" s="321"/>
      <c r="H14" s="321"/>
      <c r="I14" s="321"/>
      <c r="J14" s="321"/>
      <c r="K14" s="321"/>
      <c r="L14" s="321"/>
      <c r="M14" s="321"/>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c r="AU14" s="321"/>
      <c r="AV14" s="321"/>
      <c r="AW14" s="321"/>
      <c r="AX14" s="321"/>
      <c r="AY14" s="321"/>
      <c r="AZ14" s="321"/>
      <c r="BA14" s="321"/>
      <c r="BB14" s="321"/>
      <c r="BC14" s="321"/>
      <c r="BD14" s="321"/>
      <c r="BE14" s="321"/>
      <c r="BF14" s="321"/>
      <c r="BG14" s="322"/>
      <c r="BH14" s="38"/>
      <c r="BI14" s="23">
        <f>+SUM(BI15:BI32)</f>
        <v>77</v>
      </c>
      <c r="BK14" s="386"/>
      <c r="BL14" s="386"/>
      <c r="BM14" s="386"/>
      <c r="BN14" s="386"/>
      <c r="BO14" s="386"/>
      <c r="BP14" s="386"/>
      <c r="BQ14" s="386"/>
      <c r="BR14" s="386"/>
      <c r="BS14" s="386"/>
      <c r="BT14" s="386"/>
      <c r="BU14" s="386"/>
      <c r="BV14" s="386"/>
    </row>
    <row r="15" spans="1:74" s="1" customFormat="1" ht="24.75" customHeight="1" x14ac:dyDescent="0.25">
      <c r="A15" s="66"/>
      <c r="B15" s="282" t="s">
        <v>116</v>
      </c>
      <c r="C15" s="283"/>
      <c r="D15" s="283"/>
      <c r="E15" s="283"/>
      <c r="F15" s="283"/>
      <c r="G15" s="284"/>
      <c r="H15" s="231" t="s">
        <v>117</v>
      </c>
      <c r="I15" s="231" t="s">
        <v>117</v>
      </c>
      <c r="J15" s="19" t="s">
        <v>118</v>
      </c>
      <c r="K15" s="245" t="s">
        <v>119</v>
      </c>
      <c r="L15" s="246"/>
      <c r="M15" s="246"/>
      <c r="N15" s="246"/>
      <c r="O15" s="246"/>
      <c r="P15" s="246"/>
      <c r="Q15" s="246"/>
      <c r="R15" s="246"/>
      <c r="S15" s="246"/>
      <c r="T15" s="246"/>
      <c r="U15" s="246"/>
      <c r="V15" s="246"/>
      <c r="W15" s="246"/>
      <c r="X15" s="246"/>
      <c r="Y15" s="246"/>
      <c r="Z15" s="246"/>
      <c r="AA15" s="246"/>
      <c r="AB15" s="246"/>
      <c r="AC15" s="246"/>
      <c r="AD15" s="247"/>
      <c r="AE15" s="245" t="s">
        <v>119</v>
      </c>
      <c r="AF15" s="246"/>
      <c r="AG15" s="246"/>
      <c r="AH15" s="246"/>
      <c r="AI15" s="246"/>
      <c r="AJ15" s="246"/>
      <c r="AK15" s="246"/>
      <c r="AL15" s="246"/>
      <c r="AM15" s="246"/>
      <c r="AN15" s="246"/>
      <c r="AO15" s="246"/>
      <c r="AP15" s="246"/>
      <c r="AQ15" s="246"/>
      <c r="AR15" s="246"/>
      <c r="AS15" s="246"/>
      <c r="AT15" s="247"/>
      <c r="AU15" s="245" t="s">
        <v>119</v>
      </c>
      <c r="AV15" s="246"/>
      <c r="AW15" s="246"/>
      <c r="AX15" s="246"/>
      <c r="AY15" s="246"/>
      <c r="AZ15" s="246"/>
      <c r="BA15" s="246"/>
      <c r="BB15" s="246"/>
      <c r="BC15" s="246"/>
      <c r="BD15" s="246"/>
      <c r="BE15" s="246"/>
      <c r="BF15" s="247"/>
      <c r="BG15" s="276" t="s">
        <v>120</v>
      </c>
      <c r="BH15" s="41"/>
      <c r="BI15" s="22">
        <v>3</v>
      </c>
      <c r="BK15" s="387"/>
      <c r="BL15" s="388"/>
      <c r="BM15" s="388"/>
      <c r="BN15" s="388"/>
      <c r="BO15" s="388"/>
      <c r="BP15" s="388"/>
      <c r="BQ15" s="388"/>
      <c r="BR15" s="388"/>
      <c r="BS15" s="388"/>
      <c r="BT15" s="388"/>
      <c r="BU15" s="388"/>
      <c r="BV15" s="388"/>
    </row>
    <row r="16" spans="1:74" s="1" customFormat="1" ht="18" customHeight="1" x14ac:dyDescent="0.25">
      <c r="A16" s="66"/>
      <c r="B16" s="285"/>
      <c r="C16" s="286"/>
      <c r="D16" s="286"/>
      <c r="E16" s="286"/>
      <c r="F16" s="286"/>
      <c r="G16" s="287"/>
      <c r="H16" s="231"/>
      <c r="I16" s="231"/>
      <c r="J16" s="2" t="s">
        <v>121</v>
      </c>
      <c r="K16" s="245"/>
      <c r="L16" s="246"/>
      <c r="M16" s="246"/>
      <c r="N16" s="246"/>
      <c r="O16" s="246"/>
      <c r="P16" s="246"/>
      <c r="Q16" s="246"/>
      <c r="R16" s="246"/>
      <c r="S16" s="246"/>
      <c r="T16" s="246"/>
      <c r="U16" s="246"/>
      <c r="V16" s="246"/>
      <c r="W16" s="246"/>
      <c r="X16" s="246"/>
      <c r="Y16" s="246"/>
      <c r="Z16" s="246"/>
      <c r="AA16" s="246"/>
      <c r="AB16" s="246"/>
      <c r="AC16" s="246"/>
      <c r="AD16" s="247"/>
      <c r="AE16" s="245"/>
      <c r="AF16" s="246"/>
      <c r="AG16" s="246"/>
      <c r="AH16" s="246"/>
      <c r="AI16" s="246"/>
      <c r="AJ16" s="246"/>
      <c r="AK16" s="246"/>
      <c r="AL16" s="246"/>
      <c r="AM16" s="246"/>
      <c r="AN16" s="246"/>
      <c r="AO16" s="246"/>
      <c r="AP16" s="246"/>
      <c r="AQ16" s="246"/>
      <c r="AR16" s="246"/>
      <c r="AS16" s="246"/>
      <c r="AT16" s="247"/>
      <c r="AU16" s="245"/>
      <c r="AV16" s="246"/>
      <c r="AW16" s="246"/>
      <c r="AX16" s="246"/>
      <c r="AY16" s="246"/>
      <c r="AZ16" s="246"/>
      <c r="BA16" s="246"/>
      <c r="BB16" s="246"/>
      <c r="BC16" s="246"/>
      <c r="BD16" s="246"/>
      <c r="BE16" s="246"/>
      <c r="BF16" s="247"/>
      <c r="BG16" s="276"/>
      <c r="BH16" s="41"/>
      <c r="BI16" s="22"/>
      <c r="BK16" s="387"/>
      <c r="BL16" s="389"/>
      <c r="BM16" s="389"/>
      <c r="BN16" s="389"/>
      <c r="BO16" s="389"/>
      <c r="BP16" s="389"/>
      <c r="BQ16" s="389"/>
      <c r="BR16" s="389"/>
      <c r="BS16" s="389"/>
      <c r="BT16" s="389"/>
      <c r="BU16" s="389"/>
      <c r="BV16" s="389"/>
    </row>
    <row r="17" spans="1:74" s="1" customFormat="1" ht="18" customHeight="1" x14ac:dyDescent="0.25">
      <c r="A17" s="66"/>
      <c r="B17" s="282" t="s">
        <v>122</v>
      </c>
      <c r="C17" s="283"/>
      <c r="D17" s="283"/>
      <c r="E17" s="283"/>
      <c r="F17" s="283"/>
      <c r="G17" s="284"/>
      <c r="H17" s="231" t="s">
        <v>117</v>
      </c>
      <c r="I17" s="231" t="s">
        <v>117</v>
      </c>
      <c r="J17" s="19" t="s">
        <v>118</v>
      </c>
      <c r="K17" s="245" t="s">
        <v>119</v>
      </c>
      <c r="L17" s="246"/>
      <c r="M17" s="246"/>
      <c r="N17" s="246"/>
      <c r="O17" s="246"/>
      <c r="P17" s="246"/>
      <c r="Q17" s="246"/>
      <c r="R17" s="246"/>
      <c r="S17" s="246"/>
      <c r="T17" s="246"/>
      <c r="U17" s="246"/>
      <c r="V17" s="246"/>
      <c r="W17" s="246"/>
      <c r="X17" s="246"/>
      <c r="Y17" s="246"/>
      <c r="Z17" s="246"/>
      <c r="AA17" s="246"/>
      <c r="AB17" s="246"/>
      <c r="AC17" s="246"/>
      <c r="AD17" s="247"/>
      <c r="AE17" s="245" t="s">
        <v>119</v>
      </c>
      <c r="AF17" s="246"/>
      <c r="AG17" s="246"/>
      <c r="AH17" s="246"/>
      <c r="AI17" s="246"/>
      <c r="AJ17" s="246"/>
      <c r="AK17" s="246"/>
      <c r="AL17" s="246"/>
      <c r="AM17" s="246"/>
      <c r="AN17" s="246"/>
      <c r="AO17" s="246"/>
      <c r="AP17" s="246"/>
      <c r="AQ17" s="246"/>
      <c r="AR17" s="246"/>
      <c r="AS17" s="246"/>
      <c r="AT17" s="247"/>
      <c r="AU17" s="245" t="s">
        <v>119</v>
      </c>
      <c r="AV17" s="246"/>
      <c r="AW17" s="246"/>
      <c r="AX17" s="246"/>
      <c r="AY17" s="246"/>
      <c r="AZ17" s="246"/>
      <c r="BA17" s="246"/>
      <c r="BB17" s="246"/>
      <c r="BC17" s="246"/>
      <c r="BD17" s="246"/>
      <c r="BE17" s="246"/>
      <c r="BF17" s="247"/>
      <c r="BG17" s="276" t="s">
        <v>120</v>
      </c>
      <c r="BH17" s="41"/>
      <c r="BI17" s="22">
        <v>3</v>
      </c>
      <c r="BK17" s="387"/>
      <c r="BL17" s="388"/>
      <c r="BM17" s="388"/>
      <c r="BN17" s="388"/>
      <c r="BO17" s="388"/>
      <c r="BP17" s="388"/>
      <c r="BQ17" s="388"/>
      <c r="BR17" s="388"/>
      <c r="BS17" s="388"/>
      <c r="BT17" s="388"/>
      <c r="BU17" s="388"/>
      <c r="BV17" s="388"/>
    </row>
    <row r="18" spans="1:74" s="1" customFormat="1" ht="18" customHeight="1" x14ac:dyDescent="0.25">
      <c r="A18" s="66"/>
      <c r="B18" s="285"/>
      <c r="C18" s="286"/>
      <c r="D18" s="286"/>
      <c r="E18" s="286"/>
      <c r="F18" s="286"/>
      <c r="G18" s="287"/>
      <c r="H18" s="231"/>
      <c r="I18" s="231"/>
      <c r="J18" s="2" t="s">
        <v>121</v>
      </c>
      <c r="K18" s="245"/>
      <c r="L18" s="246"/>
      <c r="M18" s="246"/>
      <c r="N18" s="246"/>
      <c r="O18" s="246"/>
      <c r="P18" s="246"/>
      <c r="Q18" s="246"/>
      <c r="R18" s="246"/>
      <c r="S18" s="246"/>
      <c r="T18" s="246"/>
      <c r="U18" s="246"/>
      <c r="V18" s="246"/>
      <c r="W18" s="246"/>
      <c r="X18" s="246"/>
      <c r="Y18" s="246"/>
      <c r="Z18" s="246"/>
      <c r="AA18" s="246"/>
      <c r="AB18" s="246"/>
      <c r="AC18" s="246"/>
      <c r="AD18" s="247"/>
      <c r="AE18" s="245"/>
      <c r="AF18" s="246"/>
      <c r="AG18" s="246"/>
      <c r="AH18" s="246"/>
      <c r="AI18" s="246"/>
      <c r="AJ18" s="246"/>
      <c r="AK18" s="246"/>
      <c r="AL18" s="246"/>
      <c r="AM18" s="246"/>
      <c r="AN18" s="246"/>
      <c r="AO18" s="246"/>
      <c r="AP18" s="246"/>
      <c r="AQ18" s="246"/>
      <c r="AR18" s="246"/>
      <c r="AS18" s="246"/>
      <c r="AT18" s="247"/>
      <c r="AU18" s="245"/>
      <c r="AV18" s="246"/>
      <c r="AW18" s="246"/>
      <c r="AX18" s="246"/>
      <c r="AY18" s="246"/>
      <c r="AZ18" s="246"/>
      <c r="BA18" s="246"/>
      <c r="BB18" s="246"/>
      <c r="BC18" s="246"/>
      <c r="BD18" s="246"/>
      <c r="BE18" s="246"/>
      <c r="BF18" s="247"/>
      <c r="BG18" s="276"/>
      <c r="BH18" s="41"/>
      <c r="BI18" s="22"/>
      <c r="BK18" s="387"/>
      <c r="BL18" s="389"/>
      <c r="BM18" s="389"/>
      <c r="BN18" s="389"/>
      <c r="BO18" s="389"/>
      <c r="BP18" s="389"/>
      <c r="BQ18" s="389"/>
      <c r="BR18" s="389"/>
      <c r="BS18" s="389"/>
      <c r="BT18" s="389"/>
      <c r="BU18" s="389"/>
      <c r="BV18" s="389"/>
    </row>
    <row r="19" spans="1:74" s="1" customFormat="1" ht="18" customHeight="1" x14ac:dyDescent="0.25">
      <c r="A19" s="66"/>
      <c r="B19" s="282" t="s">
        <v>123</v>
      </c>
      <c r="C19" s="283"/>
      <c r="D19" s="283"/>
      <c r="E19" s="283"/>
      <c r="F19" s="283"/>
      <c r="G19" s="284"/>
      <c r="H19" s="231" t="s">
        <v>117</v>
      </c>
      <c r="I19" s="231" t="s">
        <v>117</v>
      </c>
      <c r="J19" s="19" t="s">
        <v>118</v>
      </c>
      <c r="K19" s="292" t="s">
        <v>124</v>
      </c>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4"/>
      <c r="BG19" s="276" t="s">
        <v>125</v>
      </c>
      <c r="BH19" s="41"/>
      <c r="BI19" s="22">
        <v>3</v>
      </c>
      <c r="BK19" s="387"/>
      <c r="BL19" s="388"/>
      <c r="BM19" s="388"/>
      <c r="BN19" s="388"/>
      <c r="BO19" s="388"/>
      <c r="BP19" s="388"/>
      <c r="BQ19" s="388"/>
      <c r="BR19" s="388"/>
      <c r="BS19" s="388"/>
      <c r="BT19" s="388"/>
      <c r="BU19" s="388"/>
      <c r="BV19" s="388"/>
    </row>
    <row r="20" spans="1:74" s="1" customFormat="1" ht="18" customHeight="1" x14ac:dyDescent="0.25">
      <c r="A20" s="66"/>
      <c r="B20" s="285"/>
      <c r="C20" s="286"/>
      <c r="D20" s="286"/>
      <c r="E20" s="286"/>
      <c r="F20" s="286"/>
      <c r="G20" s="287"/>
      <c r="H20" s="231"/>
      <c r="I20" s="231"/>
      <c r="J20" s="2" t="s">
        <v>121</v>
      </c>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194"/>
      <c r="AO20" s="20"/>
      <c r="AP20" s="20"/>
      <c r="AQ20" s="195"/>
      <c r="AR20" s="20"/>
      <c r="AS20" s="20"/>
      <c r="AT20" s="20"/>
      <c r="AU20" s="20"/>
      <c r="AV20" s="20"/>
      <c r="AW20" s="20"/>
      <c r="AX20" s="20"/>
      <c r="AY20" s="20"/>
      <c r="AZ20" s="20"/>
      <c r="BA20" s="20"/>
      <c r="BB20" s="20"/>
      <c r="BC20" s="20"/>
      <c r="BD20" s="20"/>
      <c r="BE20" s="20"/>
      <c r="BF20" s="20"/>
      <c r="BG20" s="276"/>
      <c r="BH20" s="41"/>
      <c r="BI20" s="22"/>
      <c r="BK20" s="387"/>
      <c r="BL20" s="389"/>
      <c r="BM20" s="389"/>
      <c r="BN20" s="389"/>
      <c r="BO20" s="389"/>
      <c r="BP20" s="389"/>
      <c r="BQ20" s="389"/>
      <c r="BR20" s="389"/>
      <c r="BS20" s="389"/>
      <c r="BT20" s="389"/>
      <c r="BU20" s="389"/>
      <c r="BV20" s="389"/>
    </row>
    <row r="21" spans="1:74" s="1" customFormat="1" ht="24" customHeight="1" x14ac:dyDescent="0.25">
      <c r="A21" s="66"/>
      <c r="B21" s="282" t="s">
        <v>126</v>
      </c>
      <c r="C21" s="283"/>
      <c r="D21" s="283"/>
      <c r="E21" s="283"/>
      <c r="F21" s="283"/>
      <c r="G21" s="284"/>
      <c r="H21" s="231" t="s">
        <v>117</v>
      </c>
      <c r="I21" s="231" t="s">
        <v>127</v>
      </c>
      <c r="J21" s="19" t="s">
        <v>118</v>
      </c>
      <c r="K21" s="292" t="s">
        <v>124</v>
      </c>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3"/>
      <c r="AL21" s="293"/>
      <c r="AM21" s="293"/>
      <c r="AN21" s="293"/>
      <c r="AO21" s="293"/>
      <c r="AP21" s="293"/>
      <c r="AQ21" s="293"/>
      <c r="AR21" s="293"/>
      <c r="AS21" s="293"/>
      <c r="AT21" s="293"/>
      <c r="AU21" s="293"/>
      <c r="AV21" s="293"/>
      <c r="AW21" s="293"/>
      <c r="AX21" s="293"/>
      <c r="AY21" s="293"/>
      <c r="AZ21" s="293"/>
      <c r="BA21" s="293"/>
      <c r="BB21" s="293"/>
      <c r="BC21" s="293"/>
      <c r="BD21" s="293"/>
      <c r="BE21" s="293"/>
      <c r="BF21" s="294"/>
      <c r="BG21" s="276" t="s">
        <v>128</v>
      </c>
      <c r="BH21" s="41"/>
      <c r="BI21" s="22">
        <v>26</v>
      </c>
      <c r="BK21" s="387" t="s">
        <v>129</v>
      </c>
      <c r="BL21" s="388"/>
      <c r="BM21" s="388"/>
      <c r="BN21" s="388"/>
      <c r="BO21" s="388"/>
      <c r="BP21" s="388"/>
      <c r="BQ21" s="388"/>
      <c r="BR21" s="388"/>
      <c r="BS21" s="388"/>
      <c r="BT21" s="388"/>
      <c r="BU21" s="388"/>
      <c r="BV21" s="388"/>
    </row>
    <row r="22" spans="1:74" s="1" customFormat="1" ht="25.5" customHeight="1" x14ac:dyDescent="0.25">
      <c r="A22" s="66"/>
      <c r="B22" s="285"/>
      <c r="C22" s="286"/>
      <c r="D22" s="286"/>
      <c r="E22" s="286"/>
      <c r="F22" s="286"/>
      <c r="G22" s="287"/>
      <c r="H22" s="231"/>
      <c r="I22" s="231"/>
      <c r="J22" s="2" t="s">
        <v>121</v>
      </c>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194"/>
      <c r="AO22" s="20"/>
      <c r="AP22" s="20"/>
      <c r="AQ22" s="195"/>
      <c r="AR22" s="20"/>
      <c r="AS22" s="20"/>
      <c r="AT22" s="20"/>
      <c r="AU22" s="20"/>
      <c r="AV22" s="20"/>
      <c r="AW22" s="20"/>
      <c r="AX22" s="20"/>
      <c r="AY22" s="20"/>
      <c r="AZ22" s="20"/>
      <c r="BA22" s="20"/>
      <c r="BB22" s="20"/>
      <c r="BC22" s="20"/>
      <c r="BD22" s="20"/>
      <c r="BE22" s="20"/>
      <c r="BF22" s="20"/>
      <c r="BG22" s="276"/>
      <c r="BH22" s="41"/>
      <c r="BI22" s="22"/>
      <c r="BK22" s="387"/>
      <c r="BL22" s="389"/>
      <c r="BM22" s="389"/>
      <c r="BN22" s="389"/>
      <c r="BO22" s="389"/>
      <c r="BP22" s="389"/>
      <c r="BQ22" s="389"/>
      <c r="BR22" s="389"/>
      <c r="BS22" s="389"/>
      <c r="BT22" s="389"/>
      <c r="BU22" s="389"/>
      <c r="BV22" s="389"/>
    </row>
    <row r="23" spans="1:74" s="1" customFormat="1" ht="24" customHeight="1" x14ac:dyDescent="0.25">
      <c r="A23" s="66"/>
      <c r="B23" s="282" t="s">
        <v>130</v>
      </c>
      <c r="C23" s="283"/>
      <c r="D23" s="283"/>
      <c r="E23" s="283"/>
      <c r="F23" s="283"/>
      <c r="G23" s="284"/>
      <c r="H23" s="231" t="s">
        <v>117</v>
      </c>
      <c r="I23" s="231" t="s">
        <v>131</v>
      </c>
      <c r="J23" s="19" t="s">
        <v>118</v>
      </c>
      <c r="K23" s="292" t="s">
        <v>124</v>
      </c>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3"/>
      <c r="AT23" s="293"/>
      <c r="AU23" s="293"/>
      <c r="AV23" s="293"/>
      <c r="AW23" s="293"/>
      <c r="AX23" s="293"/>
      <c r="AY23" s="293"/>
      <c r="AZ23" s="293"/>
      <c r="BA23" s="293"/>
      <c r="BB23" s="293"/>
      <c r="BC23" s="293"/>
      <c r="BD23" s="293"/>
      <c r="BE23" s="293"/>
      <c r="BF23" s="294"/>
      <c r="BG23" s="276" t="s">
        <v>132</v>
      </c>
      <c r="BH23" s="41"/>
      <c r="BI23" s="22">
        <v>1</v>
      </c>
      <c r="BK23" s="387"/>
      <c r="BL23" s="388"/>
      <c r="BM23" s="388"/>
      <c r="BN23" s="388"/>
      <c r="BO23" s="388"/>
      <c r="BP23" s="388"/>
      <c r="BQ23" s="388"/>
      <c r="BR23" s="388"/>
      <c r="BS23" s="388"/>
      <c r="BT23" s="388"/>
      <c r="BU23" s="388"/>
      <c r="BV23" s="388"/>
    </row>
    <row r="24" spans="1:74" s="1" customFormat="1" ht="23.25" customHeight="1" x14ac:dyDescent="0.25">
      <c r="A24" s="66"/>
      <c r="B24" s="285"/>
      <c r="C24" s="286"/>
      <c r="D24" s="286"/>
      <c r="E24" s="286"/>
      <c r="F24" s="286"/>
      <c r="G24" s="287"/>
      <c r="H24" s="231"/>
      <c r="I24" s="231"/>
      <c r="J24" s="2" t="s">
        <v>121</v>
      </c>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194"/>
      <c r="AO24" s="20"/>
      <c r="AP24" s="20"/>
      <c r="AQ24" s="195"/>
      <c r="AR24" s="20"/>
      <c r="AS24" s="20"/>
      <c r="AT24" s="20"/>
      <c r="AU24" s="20"/>
      <c r="AV24" s="20"/>
      <c r="AW24" s="20"/>
      <c r="AX24" s="20"/>
      <c r="AY24" s="20"/>
      <c r="AZ24" s="20"/>
      <c r="BA24" s="20"/>
      <c r="BB24" s="20"/>
      <c r="BC24" s="21"/>
      <c r="BD24" s="21"/>
      <c r="BE24" s="21"/>
      <c r="BF24" s="21"/>
      <c r="BG24" s="276"/>
      <c r="BH24" s="41"/>
      <c r="BI24" s="22"/>
      <c r="BK24" s="387"/>
      <c r="BL24" s="389"/>
      <c r="BM24" s="389"/>
      <c r="BN24" s="389"/>
      <c r="BO24" s="389"/>
      <c r="BP24" s="389"/>
      <c r="BQ24" s="389"/>
      <c r="BR24" s="389"/>
      <c r="BS24" s="389"/>
      <c r="BT24" s="389"/>
      <c r="BU24" s="389"/>
      <c r="BV24" s="389"/>
    </row>
    <row r="25" spans="1:74" s="1" customFormat="1" ht="34.5" customHeight="1" x14ac:dyDescent="0.25">
      <c r="A25" s="66"/>
      <c r="B25" s="282" t="s">
        <v>133</v>
      </c>
      <c r="C25" s="283"/>
      <c r="D25" s="283"/>
      <c r="E25" s="283"/>
      <c r="F25" s="283"/>
      <c r="G25" s="284"/>
      <c r="H25" s="231" t="s">
        <v>117</v>
      </c>
      <c r="I25" s="231" t="s">
        <v>134</v>
      </c>
      <c r="J25" s="19" t="s">
        <v>118</v>
      </c>
      <c r="K25" s="292" t="s">
        <v>124</v>
      </c>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3"/>
      <c r="BC25" s="293"/>
      <c r="BD25" s="293"/>
      <c r="BE25" s="293"/>
      <c r="BF25" s="294"/>
      <c r="BG25" s="276" t="s">
        <v>135</v>
      </c>
      <c r="BH25" s="41"/>
      <c r="BI25" s="22">
        <v>12</v>
      </c>
      <c r="BK25" s="394">
        <v>45687</v>
      </c>
      <c r="BL25" s="388"/>
      <c r="BM25" s="388"/>
      <c r="BN25" s="388"/>
      <c r="BO25" s="388"/>
      <c r="BP25" s="388"/>
      <c r="BQ25" s="388"/>
      <c r="BR25" s="388"/>
      <c r="BS25" s="388"/>
      <c r="BT25" s="388"/>
      <c r="BU25" s="388"/>
      <c r="BV25" s="388"/>
    </row>
    <row r="26" spans="1:74" s="1" customFormat="1" ht="18" customHeight="1" x14ac:dyDescent="0.25">
      <c r="A26" s="66"/>
      <c r="B26" s="285"/>
      <c r="C26" s="286"/>
      <c r="D26" s="286"/>
      <c r="E26" s="286"/>
      <c r="F26" s="286"/>
      <c r="G26" s="287"/>
      <c r="H26" s="231"/>
      <c r="I26" s="231"/>
      <c r="J26" s="2" t="s">
        <v>121</v>
      </c>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194"/>
      <c r="AO26" s="20"/>
      <c r="AP26" s="20"/>
      <c r="AQ26" s="195"/>
      <c r="AR26" s="20"/>
      <c r="AS26" s="20"/>
      <c r="AT26" s="20"/>
      <c r="AU26" s="20"/>
      <c r="AV26" s="20"/>
      <c r="AW26" s="20"/>
      <c r="AX26" s="20"/>
      <c r="AY26" s="20"/>
      <c r="AZ26" s="20"/>
      <c r="BA26" s="20"/>
      <c r="BB26" s="20"/>
      <c r="BC26" s="20"/>
      <c r="BD26" s="20"/>
      <c r="BE26" s="20"/>
      <c r="BF26" s="20"/>
      <c r="BG26" s="276"/>
      <c r="BH26" s="41"/>
      <c r="BI26" s="22"/>
      <c r="BK26" s="387"/>
      <c r="BL26" s="389"/>
      <c r="BM26" s="389"/>
      <c r="BN26" s="389"/>
      <c r="BO26" s="389"/>
      <c r="BP26" s="389"/>
      <c r="BQ26" s="389"/>
      <c r="BR26" s="389"/>
      <c r="BS26" s="389"/>
      <c r="BT26" s="389"/>
      <c r="BU26" s="389"/>
      <c r="BV26" s="389"/>
    </row>
    <row r="27" spans="1:74" s="1" customFormat="1" ht="18" customHeight="1" x14ac:dyDescent="0.25">
      <c r="A27" s="66"/>
      <c r="B27" s="282" t="s">
        <v>136</v>
      </c>
      <c r="C27" s="283"/>
      <c r="D27" s="283"/>
      <c r="E27" s="283"/>
      <c r="F27" s="283"/>
      <c r="G27" s="284"/>
      <c r="H27" s="231" t="s">
        <v>117</v>
      </c>
      <c r="I27" s="231" t="s">
        <v>137</v>
      </c>
      <c r="J27" s="19" t="s">
        <v>118</v>
      </c>
      <c r="K27" s="292" t="s">
        <v>124</v>
      </c>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293"/>
      <c r="AP27" s="293"/>
      <c r="AQ27" s="293"/>
      <c r="AR27" s="293"/>
      <c r="AS27" s="293"/>
      <c r="AT27" s="293"/>
      <c r="AU27" s="293"/>
      <c r="AV27" s="293"/>
      <c r="AW27" s="293"/>
      <c r="AX27" s="293"/>
      <c r="AY27" s="293"/>
      <c r="AZ27" s="293"/>
      <c r="BA27" s="293"/>
      <c r="BB27" s="293"/>
      <c r="BC27" s="293"/>
      <c r="BD27" s="293"/>
      <c r="BE27" s="293"/>
      <c r="BF27" s="294"/>
      <c r="BG27" s="276" t="s">
        <v>138</v>
      </c>
      <c r="BH27" s="41"/>
      <c r="BI27" s="22">
        <v>2</v>
      </c>
      <c r="BK27" s="387"/>
      <c r="BL27" s="388"/>
      <c r="BM27" s="388"/>
      <c r="BN27" s="388"/>
      <c r="BO27" s="388"/>
      <c r="BP27" s="388"/>
      <c r="BQ27" s="388"/>
      <c r="BR27" s="388"/>
      <c r="BS27" s="388"/>
      <c r="BT27" s="388"/>
      <c r="BU27" s="388"/>
      <c r="BV27" s="388"/>
    </row>
    <row r="28" spans="1:74" s="1" customFormat="1" ht="46.5" customHeight="1" x14ac:dyDescent="0.25">
      <c r="A28" s="66"/>
      <c r="B28" s="285"/>
      <c r="C28" s="286"/>
      <c r="D28" s="286"/>
      <c r="E28" s="286"/>
      <c r="F28" s="286"/>
      <c r="G28" s="287"/>
      <c r="H28" s="231"/>
      <c r="I28" s="231"/>
      <c r="J28" s="2" t="s">
        <v>121</v>
      </c>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194"/>
      <c r="AO28" s="20"/>
      <c r="AP28" s="20"/>
      <c r="AQ28" s="195"/>
      <c r="AR28" s="20"/>
      <c r="AS28" s="20"/>
      <c r="AT28" s="20"/>
      <c r="AU28" s="20"/>
      <c r="AV28" s="20"/>
      <c r="AW28" s="20"/>
      <c r="AX28" s="20"/>
      <c r="AY28" s="20"/>
      <c r="AZ28" s="20"/>
      <c r="BA28" s="20"/>
      <c r="BB28" s="20"/>
      <c r="BC28" s="20"/>
      <c r="BD28" s="20"/>
      <c r="BE28" s="20"/>
      <c r="BF28" s="20"/>
      <c r="BG28" s="276"/>
      <c r="BH28" s="41"/>
      <c r="BI28" s="22"/>
      <c r="BK28" s="387"/>
      <c r="BL28" s="389"/>
      <c r="BM28" s="389"/>
      <c r="BN28" s="389"/>
      <c r="BO28" s="389"/>
      <c r="BP28" s="389"/>
      <c r="BQ28" s="389"/>
      <c r="BR28" s="389"/>
      <c r="BS28" s="389"/>
      <c r="BT28" s="389"/>
      <c r="BU28" s="389"/>
      <c r="BV28" s="389"/>
    </row>
    <row r="29" spans="1:74" s="1" customFormat="1" ht="27" customHeight="1" x14ac:dyDescent="0.25">
      <c r="A29" s="66"/>
      <c r="B29" s="282" t="s">
        <v>139</v>
      </c>
      <c r="C29" s="283"/>
      <c r="D29" s="283"/>
      <c r="E29" s="283"/>
      <c r="F29" s="283"/>
      <c r="G29" s="284"/>
      <c r="H29" s="231" t="s">
        <v>117</v>
      </c>
      <c r="I29" s="231" t="s">
        <v>140</v>
      </c>
      <c r="J29" s="19" t="s">
        <v>118</v>
      </c>
      <c r="K29" s="292" t="s">
        <v>124</v>
      </c>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293"/>
      <c r="AN29" s="293"/>
      <c r="AO29" s="293"/>
      <c r="AP29" s="293"/>
      <c r="AQ29" s="293"/>
      <c r="AR29" s="293"/>
      <c r="AS29" s="293"/>
      <c r="AT29" s="293"/>
      <c r="AU29" s="293"/>
      <c r="AV29" s="293"/>
      <c r="AW29" s="293"/>
      <c r="AX29" s="293"/>
      <c r="AY29" s="293"/>
      <c r="AZ29" s="293"/>
      <c r="BA29" s="293"/>
      <c r="BB29" s="293"/>
      <c r="BC29" s="293"/>
      <c r="BD29" s="293"/>
      <c r="BE29" s="293"/>
      <c r="BF29" s="294"/>
      <c r="BG29" s="276" t="s">
        <v>141</v>
      </c>
      <c r="BH29" s="41"/>
      <c r="BI29" s="22">
        <v>26</v>
      </c>
      <c r="BK29" s="387" t="s">
        <v>142</v>
      </c>
      <c r="BL29" s="388"/>
      <c r="BM29" s="388"/>
      <c r="BN29" s="388"/>
      <c r="BO29" s="388"/>
      <c r="BP29" s="388"/>
      <c r="BQ29" s="388"/>
      <c r="BR29" s="388"/>
      <c r="BS29" s="388"/>
      <c r="BT29" s="388"/>
      <c r="BU29" s="388"/>
      <c r="BV29" s="388"/>
    </row>
    <row r="30" spans="1:74" s="1" customFormat="1" ht="33" customHeight="1" x14ac:dyDescent="0.25">
      <c r="A30" s="66"/>
      <c r="B30" s="285"/>
      <c r="C30" s="286"/>
      <c r="D30" s="286"/>
      <c r="E30" s="286"/>
      <c r="F30" s="286"/>
      <c r="G30" s="287"/>
      <c r="H30" s="231"/>
      <c r="I30" s="231"/>
      <c r="J30" s="2" t="s">
        <v>121</v>
      </c>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194"/>
      <c r="AO30" s="20"/>
      <c r="AP30" s="20"/>
      <c r="AQ30" s="195"/>
      <c r="AR30" s="20"/>
      <c r="AS30" s="20"/>
      <c r="AT30" s="20"/>
      <c r="AU30" s="20"/>
      <c r="AV30" s="20"/>
      <c r="AW30" s="20"/>
      <c r="AX30" s="20"/>
      <c r="AY30" s="20"/>
      <c r="AZ30" s="20"/>
      <c r="BA30" s="20"/>
      <c r="BB30" s="20"/>
      <c r="BC30" s="20"/>
      <c r="BD30" s="20"/>
      <c r="BE30" s="20"/>
      <c r="BF30" s="20"/>
      <c r="BG30" s="276"/>
      <c r="BH30" s="41"/>
      <c r="BI30" s="22"/>
      <c r="BK30" s="387"/>
      <c r="BL30" s="389"/>
      <c r="BM30" s="389"/>
      <c r="BN30" s="389"/>
      <c r="BO30" s="389"/>
      <c r="BP30" s="389"/>
      <c r="BQ30" s="389"/>
      <c r="BR30" s="389"/>
      <c r="BS30" s="389"/>
      <c r="BT30" s="389"/>
      <c r="BU30" s="389"/>
      <c r="BV30" s="389"/>
    </row>
    <row r="31" spans="1:74" s="1" customFormat="1" ht="25.5" customHeight="1" x14ac:dyDescent="0.25">
      <c r="A31" s="66"/>
      <c r="B31" s="282" t="s">
        <v>143</v>
      </c>
      <c r="C31" s="283"/>
      <c r="D31" s="283"/>
      <c r="E31" s="283"/>
      <c r="F31" s="283"/>
      <c r="G31" s="284"/>
      <c r="H31" s="358" t="s">
        <v>117</v>
      </c>
      <c r="I31" s="231" t="s">
        <v>144</v>
      </c>
      <c r="J31" s="19" t="s">
        <v>118</v>
      </c>
      <c r="K31" s="245" t="s">
        <v>119</v>
      </c>
      <c r="L31" s="246"/>
      <c r="M31" s="246"/>
      <c r="N31" s="246"/>
      <c r="O31" s="246"/>
      <c r="P31" s="246"/>
      <c r="Q31" s="246"/>
      <c r="R31" s="246"/>
      <c r="S31" s="246"/>
      <c r="T31" s="246"/>
      <c r="U31" s="246"/>
      <c r="V31" s="246"/>
      <c r="W31" s="246"/>
      <c r="X31" s="246"/>
      <c r="Y31" s="246"/>
      <c r="Z31" s="247"/>
      <c r="AA31" s="20"/>
      <c r="AB31" s="20"/>
      <c r="AC31" s="20"/>
      <c r="AD31" s="20"/>
      <c r="AE31" s="20"/>
      <c r="AF31" s="20"/>
      <c r="AG31" s="20"/>
      <c r="AH31" s="20"/>
      <c r="AI31" s="20"/>
      <c r="AJ31" s="20"/>
      <c r="AK31" s="20"/>
      <c r="AL31" s="20"/>
      <c r="AM31" s="20"/>
      <c r="AN31" s="194"/>
      <c r="AO31" s="20"/>
      <c r="AP31" s="20"/>
      <c r="AQ31" s="195"/>
      <c r="AR31" s="20"/>
      <c r="AS31" s="20"/>
      <c r="AT31" s="20"/>
      <c r="AU31" s="245" t="s">
        <v>119</v>
      </c>
      <c r="AV31" s="246"/>
      <c r="AW31" s="246"/>
      <c r="AX31" s="246"/>
      <c r="AY31" s="246"/>
      <c r="AZ31" s="246"/>
      <c r="BA31" s="246"/>
      <c r="BB31" s="246"/>
      <c r="BC31" s="246"/>
      <c r="BD31" s="246"/>
      <c r="BE31" s="247"/>
      <c r="BF31" s="21"/>
      <c r="BG31" s="353" t="s">
        <v>145</v>
      </c>
      <c r="BH31" s="41"/>
      <c r="BI31" s="22">
        <v>1</v>
      </c>
      <c r="BK31" s="387" t="s">
        <v>146</v>
      </c>
      <c r="BL31" s="388"/>
      <c r="BM31" s="388"/>
      <c r="BN31" s="388"/>
      <c r="BO31" s="388"/>
      <c r="BP31" s="388"/>
      <c r="BQ31" s="388"/>
      <c r="BR31" s="388"/>
      <c r="BS31" s="388"/>
      <c r="BT31" s="388"/>
      <c r="BU31" s="388"/>
      <c r="BV31" s="388"/>
    </row>
    <row r="32" spans="1:74" s="1" customFormat="1" ht="33" customHeight="1" x14ac:dyDescent="0.25">
      <c r="A32" s="66"/>
      <c r="B32" s="285"/>
      <c r="C32" s="286"/>
      <c r="D32" s="286"/>
      <c r="E32" s="286"/>
      <c r="F32" s="286"/>
      <c r="G32" s="287"/>
      <c r="H32" s="237"/>
      <c r="I32" s="231"/>
      <c r="J32" s="2" t="s">
        <v>121</v>
      </c>
      <c r="K32" s="292"/>
      <c r="L32" s="293"/>
      <c r="M32" s="293"/>
      <c r="N32" s="293"/>
      <c r="O32" s="293"/>
      <c r="P32" s="293"/>
      <c r="Q32" s="293"/>
      <c r="R32" s="293"/>
      <c r="S32" s="293"/>
      <c r="T32" s="293"/>
      <c r="U32" s="293"/>
      <c r="V32" s="293"/>
      <c r="W32" s="293"/>
      <c r="X32" s="293"/>
      <c r="Y32" s="293"/>
      <c r="Z32" s="294"/>
      <c r="AA32" s="20"/>
      <c r="AB32" s="20"/>
      <c r="AC32" s="20"/>
      <c r="AD32" s="20"/>
      <c r="AE32" s="20"/>
      <c r="AF32" s="20"/>
      <c r="AG32" s="20"/>
      <c r="AH32" s="20"/>
      <c r="AI32" s="20"/>
      <c r="AJ32" s="20"/>
      <c r="AK32" s="20"/>
      <c r="AL32" s="20"/>
      <c r="AM32" s="20"/>
      <c r="AN32" s="194"/>
      <c r="AO32" s="20"/>
      <c r="AP32" s="20"/>
      <c r="AQ32" s="195"/>
      <c r="AR32" s="20"/>
      <c r="AS32" s="20"/>
      <c r="AT32" s="20"/>
      <c r="AU32" s="245"/>
      <c r="AV32" s="246"/>
      <c r="AW32" s="246"/>
      <c r="AX32" s="246"/>
      <c r="AY32" s="246"/>
      <c r="AZ32" s="246"/>
      <c r="BA32" s="246"/>
      <c r="BB32" s="246"/>
      <c r="BC32" s="246"/>
      <c r="BD32" s="246"/>
      <c r="BE32" s="247"/>
      <c r="BF32" s="21"/>
      <c r="BG32" s="310"/>
      <c r="BH32" s="41"/>
      <c r="BI32" s="22"/>
      <c r="BK32" s="387"/>
      <c r="BL32" s="389"/>
      <c r="BM32" s="389"/>
      <c r="BN32" s="389"/>
      <c r="BO32" s="389"/>
      <c r="BP32" s="389"/>
      <c r="BQ32" s="389"/>
      <c r="BR32" s="389"/>
      <c r="BS32" s="389"/>
      <c r="BT32" s="389"/>
      <c r="BU32" s="389"/>
      <c r="BV32" s="389"/>
    </row>
    <row r="33" spans="1:74" s="1" customFormat="1" ht="33.75" customHeight="1" x14ac:dyDescent="0.25">
      <c r="A33" s="66"/>
      <c r="B33" s="320" t="s">
        <v>147</v>
      </c>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1"/>
      <c r="AO33" s="321"/>
      <c r="AP33" s="321"/>
      <c r="AQ33" s="321"/>
      <c r="AR33" s="321"/>
      <c r="AS33" s="321"/>
      <c r="AT33" s="321"/>
      <c r="AU33" s="321"/>
      <c r="AV33" s="321"/>
      <c r="AW33" s="321"/>
      <c r="AX33" s="321"/>
      <c r="AY33" s="321"/>
      <c r="AZ33" s="321"/>
      <c r="BA33" s="321"/>
      <c r="BB33" s="321"/>
      <c r="BC33" s="321"/>
      <c r="BD33" s="321"/>
      <c r="BE33" s="321"/>
      <c r="BF33" s="321"/>
      <c r="BG33" s="322"/>
      <c r="BH33" s="38">
        <f>SUM(BH34:BH45)</f>
        <v>6</v>
      </c>
      <c r="BI33" s="23">
        <f>SUM(BI34:BI45)</f>
        <v>10</v>
      </c>
      <c r="BJ33" s="46">
        <f>+BH33/BI33</f>
        <v>0.6</v>
      </c>
      <c r="BK33" s="386"/>
      <c r="BL33" s="386"/>
      <c r="BM33" s="386"/>
      <c r="BN33" s="386"/>
      <c r="BO33" s="386"/>
      <c r="BP33" s="386"/>
      <c r="BQ33" s="386"/>
      <c r="BR33" s="386"/>
      <c r="BS33" s="386"/>
      <c r="BT33" s="386"/>
      <c r="BU33" s="386"/>
      <c r="BV33" s="386"/>
    </row>
    <row r="34" spans="1:74" s="1" customFormat="1" ht="19.5" customHeight="1" x14ac:dyDescent="0.25">
      <c r="A34" s="66"/>
      <c r="B34" s="282" t="s">
        <v>148</v>
      </c>
      <c r="C34" s="283"/>
      <c r="D34" s="283"/>
      <c r="E34" s="283"/>
      <c r="F34" s="283"/>
      <c r="G34" s="284"/>
      <c r="H34" s="231" t="s">
        <v>117</v>
      </c>
      <c r="I34" s="231" t="s">
        <v>149</v>
      </c>
      <c r="J34" s="19" t="s">
        <v>118</v>
      </c>
      <c r="K34" s="3"/>
      <c r="L34" s="3"/>
      <c r="M34" s="3"/>
      <c r="N34" s="3"/>
      <c r="O34" s="3"/>
      <c r="P34" s="3"/>
      <c r="Q34" s="3"/>
      <c r="R34" s="3"/>
      <c r="S34" s="3"/>
      <c r="T34" s="3"/>
      <c r="U34" s="3"/>
      <c r="V34" s="3"/>
      <c r="W34" s="3"/>
      <c r="X34" s="3"/>
      <c r="Y34" s="3"/>
      <c r="Z34" s="3"/>
      <c r="AA34" s="3"/>
      <c r="AB34" s="3"/>
      <c r="AC34" s="3"/>
      <c r="AD34" s="3"/>
      <c r="AE34" s="242" t="s">
        <v>119</v>
      </c>
      <c r="AF34" s="243"/>
      <c r="AG34" s="3"/>
      <c r="AH34" s="3"/>
      <c r="AI34" s="3"/>
      <c r="AJ34" s="3"/>
      <c r="AK34" s="3"/>
      <c r="AL34" s="3"/>
      <c r="AM34" s="3"/>
      <c r="AN34" s="190"/>
      <c r="AO34" s="3"/>
      <c r="AP34" s="3"/>
      <c r="AQ34" s="209"/>
      <c r="AR34" s="4"/>
      <c r="AS34" s="4"/>
      <c r="AT34" s="4"/>
      <c r="AU34" s="3"/>
      <c r="AV34" s="3"/>
      <c r="AW34" s="3"/>
      <c r="AX34" s="3"/>
      <c r="AY34" s="3"/>
      <c r="AZ34" s="3"/>
      <c r="BA34" s="242" t="s">
        <v>119</v>
      </c>
      <c r="BB34" s="244"/>
      <c r="BC34" s="244"/>
      <c r="BD34" s="243"/>
      <c r="BE34" s="5"/>
      <c r="BF34" s="5"/>
      <c r="BG34" s="276" t="s">
        <v>150</v>
      </c>
      <c r="BH34" s="41">
        <v>1</v>
      </c>
      <c r="BI34" s="22">
        <v>2</v>
      </c>
      <c r="BK34" s="387"/>
      <c r="BL34" s="388"/>
      <c r="BM34" s="388"/>
      <c r="BN34" s="388"/>
      <c r="BO34" s="388"/>
      <c r="BP34" s="388"/>
      <c r="BQ34" s="388"/>
      <c r="BR34" s="388"/>
      <c r="BS34" s="388"/>
      <c r="BT34" s="388"/>
      <c r="BU34" s="388"/>
      <c r="BV34" s="388"/>
    </row>
    <row r="35" spans="1:74" s="1" customFormat="1" ht="19.5" customHeight="1" x14ac:dyDescent="0.25">
      <c r="A35" s="66"/>
      <c r="B35" s="285"/>
      <c r="C35" s="286"/>
      <c r="D35" s="286"/>
      <c r="E35" s="286"/>
      <c r="F35" s="286"/>
      <c r="G35" s="287"/>
      <c r="H35" s="231"/>
      <c r="I35" s="231"/>
      <c r="J35" s="2" t="s">
        <v>121</v>
      </c>
      <c r="K35" s="3"/>
      <c r="L35" s="3"/>
      <c r="M35" s="3"/>
      <c r="N35" s="3"/>
      <c r="O35" s="3"/>
      <c r="P35" s="3"/>
      <c r="Q35" s="3"/>
      <c r="R35" s="3"/>
      <c r="S35" s="3"/>
      <c r="T35" s="3"/>
      <c r="U35" s="3"/>
      <c r="V35" s="3"/>
      <c r="W35" s="3"/>
      <c r="X35" s="3"/>
      <c r="Y35" s="3"/>
      <c r="Z35" s="3"/>
      <c r="AA35" s="3"/>
      <c r="AB35" s="3"/>
      <c r="AC35" s="3"/>
      <c r="AD35" s="3"/>
      <c r="AE35" s="318"/>
      <c r="AF35" s="319"/>
      <c r="AG35" s="3"/>
      <c r="AH35" s="3"/>
      <c r="AI35" s="3"/>
      <c r="AJ35" s="3"/>
      <c r="AK35" s="3"/>
      <c r="AL35" s="3"/>
      <c r="AM35" s="3"/>
      <c r="AN35" s="190"/>
      <c r="AO35" s="3"/>
      <c r="AP35" s="3"/>
      <c r="AQ35" s="209"/>
      <c r="AR35" s="4"/>
      <c r="AS35" s="4"/>
      <c r="AT35" s="4"/>
      <c r="AU35" s="3"/>
      <c r="AV35" s="3"/>
      <c r="AW35" s="3"/>
      <c r="AX35" s="3"/>
      <c r="AY35" s="3"/>
      <c r="AZ35" s="3"/>
      <c r="BA35" s="245"/>
      <c r="BB35" s="246"/>
      <c r="BC35" s="246"/>
      <c r="BD35" s="247"/>
      <c r="BE35" s="5"/>
      <c r="BF35" s="5"/>
      <c r="BG35" s="276"/>
      <c r="BH35" s="41"/>
      <c r="BI35" s="22"/>
      <c r="BK35" s="387"/>
      <c r="BL35" s="389"/>
      <c r="BM35" s="389"/>
      <c r="BN35" s="389"/>
      <c r="BO35" s="389"/>
      <c r="BP35" s="389"/>
      <c r="BQ35" s="389"/>
      <c r="BR35" s="389"/>
      <c r="BS35" s="389"/>
      <c r="BT35" s="389"/>
      <c r="BU35" s="389"/>
      <c r="BV35" s="389"/>
    </row>
    <row r="36" spans="1:74" s="1" customFormat="1" ht="19.5" customHeight="1" x14ac:dyDescent="0.25">
      <c r="A36" s="66"/>
      <c r="B36" s="282" t="s">
        <v>151</v>
      </c>
      <c r="C36" s="283"/>
      <c r="D36" s="283"/>
      <c r="E36" s="283"/>
      <c r="F36" s="283"/>
      <c r="G36" s="284"/>
      <c r="H36" s="231" t="s">
        <v>117</v>
      </c>
      <c r="I36" s="231" t="s">
        <v>152</v>
      </c>
      <c r="J36" s="19" t="s">
        <v>118</v>
      </c>
      <c r="K36" s="3"/>
      <c r="L36" s="3"/>
      <c r="M36" s="3"/>
      <c r="N36" s="3"/>
      <c r="O36" s="3"/>
      <c r="P36" s="3"/>
      <c r="Q36" s="3"/>
      <c r="R36" s="3"/>
      <c r="S36" s="3"/>
      <c r="T36" s="3"/>
      <c r="U36" s="3"/>
      <c r="V36" s="3"/>
      <c r="W36" s="245" t="s">
        <v>119</v>
      </c>
      <c r="X36" s="247"/>
      <c r="Y36" s="3"/>
      <c r="Z36" s="3"/>
      <c r="AA36" s="3"/>
      <c r="AB36" s="3"/>
      <c r="AC36" s="3"/>
      <c r="AD36" s="3"/>
      <c r="AE36" s="48"/>
      <c r="AF36" s="48"/>
      <c r="AG36" s="3"/>
      <c r="AH36" s="3"/>
      <c r="AI36" s="3"/>
      <c r="AJ36" s="3"/>
      <c r="AK36" s="3"/>
      <c r="AL36" s="3"/>
      <c r="AM36" s="3"/>
      <c r="AN36" s="245" t="s">
        <v>119</v>
      </c>
      <c r="AO36" s="247"/>
      <c r="AP36" s="3"/>
      <c r="AQ36" s="209"/>
      <c r="AR36" s="4"/>
      <c r="AS36" s="4"/>
      <c r="AT36" s="4"/>
      <c r="AU36" s="3"/>
      <c r="AV36" s="3"/>
      <c r="AW36" s="3"/>
      <c r="AX36" s="3"/>
      <c r="AY36" s="3"/>
      <c r="AZ36" s="3"/>
      <c r="BA36" s="3"/>
      <c r="BB36" s="3"/>
      <c r="BC36" s="242" t="s">
        <v>119</v>
      </c>
      <c r="BD36" s="243"/>
      <c r="BE36" s="5"/>
      <c r="BF36" s="5"/>
      <c r="BG36" s="276" t="s">
        <v>150</v>
      </c>
      <c r="BH36" s="41">
        <v>1</v>
      </c>
      <c r="BI36" s="22">
        <v>3</v>
      </c>
      <c r="BK36" s="387"/>
      <c r="BL36" s="388"/>
      <c r="BM36" s="388"/>
      <c r="BN36" s="388"/>
      <c r="BO36" s="388"/>
      <c r="BP36" s="388"/>
      <c r="BQ36" s="388"/>
      <c r="BR36" s="388"/>
      <c r="BS36" s="388"/>
      <c r="BT36" s="388"/>
      <c r="BU36" s="388"/>
      <c r="BV36" s="388"/>
    </row>
    <row r="37" spans="1:74" s="1" customFormat="1" ht="19.5" customHeight="1" x14ac:dyDescent="0.25">
      <c r="A37" s="66"/>
      <c r="B37" s="285"/>
      <c r="C37" s="286"/>
      <c r="D37" s="286"/>
      <c r="E37" s="286"/>
      <c r="F37" s="286"/>
      <c r="G37" s="287"/>
      <c r="H37" s="231"/>
      <c r="I37" s="231"/>
      <c r="J37" s="2" t="s">
        <v>121</v>
      </c>
      <c r="K37" s="3"/>
      <c r="L37" s="3"/>
      <c r="M37" s="3"/>
      <c r="N37" s="3"/>
      <c r="O37" s="3"/>
      <c r="P37" s="3"/>
      <c r="Q37" s="3"/>
      <c r="R37" s="3"/>
      <c r="S37" s="3"/>
      <c r="T37" s="3"/>
      <c r="U37" s="3"/>
      <c r="V37" s="3"/>
      <c r="W37" s="245"/>
      <c r="X37" s="247"/>
      <c r="Y37" s="3"/>
      <c r="Z37" s="3"/>
      <c r="AA37" s="3"/>
      <c r="AB37" s="3"/>
      <c r="AC37" s="3"/>
      <c r="AD37" s="3"/>
      <c r="AE37" s="155"/>
      <c r="AF37" s="155"/>
      <c r="AG37" s="3"/>
      <c r="AH37" s="3"/>
      <c r="AI37" s="3"/>
      <c r="AJ37" s="3"/>
      <c r="AK37" s="3"/>
      <c r="AL37" s="3"/>
      <c r="AM37" s="3"/>
      <c r="AN37" s="245"/>
      <c r="AO37" s="247"/>
      <c r="AP37" s="3"/>
      <c r="AQ37" s="209"/>
      <c r="AR37" s="4"/>
      <c r="AS37" s="4"/>
      <c r="AT37" s="4"/>
      <c r="AU37" s="3"/>
      <c r="AV37" s="3"/>
      <c r="AW37" s="3"/>
      <c r="AX37" s="3"/>
      <c r="AY37" s="3"/>
      <c r="AZ37" s="3"/>
      <c r="BA37" s="3"/>
      <c r="BB37" s="3"/>
      <c r="BC37" s="242"/>
      <c r="BD37" s="243"/>
      <c r="BE37" s="5"/>
      <c r="BF37" s="5"/>
      <c r="BG37" s="276"/>
      <c r="BH37" s="41"/>
      <c r="BI37" s="22"/>
      <c r="BK37" s="387"/>
      <c r="BL37" s="389"/>
      <c r="BM37" s="389"/>
      <c r="BN37" s="389"/>
      <c r="BO37" s="389"/>
      <c r="BP37" s="389"/>
      <c r="BQ37" s="389"/>
      <c r="BR37" s="389"/>
      <c r="BS37" s="389"/>
      <c r="BT37" s="389"/>
      <c r="BU37" s="389"/>
      <c r="BV37" s="389"/>
    </row>
    <row r="38" spans="1:74" s="1" customFormat="1" ht="27.75" customHeight="1" x14ac:dyDescent="0.25">
      <c r="A38" s="66"/>
      <c r="B38" s="282" t="s">
        <v>153</v>
      </c>
      <c r="C38" s="283"/>
      <c r="D38" s="283"/>
      <c r="E38" s="283"/>
      <c r="F38" s="283"/>
      <c r="G38" s="284"/>
      <c r="H38" s="231" t="s">
        <v>117</v>
      </c>
      <c r="I38" s="231" t="s">
        <v>154</v>
      </c>
      <c r="J38" s="19" t="s">
        <v>118</v>
      </c>
      <c r="K38" s="292" t="s">
        <v>155</v>
      </c>
      <c r="L38" s="293"/>
      <c r="M38" s="293"/>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293"/>
      <c r="AP38" s="293"/>
      <c r="AQ38" s="293"/>
      <c r="AR38" s="293"/>
      <c r="AS38" s="293"/>
      <c r="AT38" s="293"/>
      <c r="AU38" s="293"/>
      <c r="AV38" s="293"/>
      <c r="AW38" s="293"/>
      <c r="AX38" s="293"/>
      <c r="AY38" s="293"/>
      <c r="AZ38" s="293"/>
      <c r="BA38" s="293"/>
      <c r="BB38" s="293"/>
      <c r="BC38" s="293"/>
      <c r="BD38" s="293"/>
      <c r="BE38" s="293"/>
      <c r="BF38" s="294"/>
      <c r="BG38" s="276" t="s">
        <v>150</v>
      </c>
      <c r="BH38" s="41">
        <v>1</v>
      </c>
      <c r="BI38" s="22">
        <v>1</v>
      </c>
      <c r="BK38" s="387"/>
      <c r="BL38" s="388"/>
      <c r="BM38" s="388"/>
      <c r="BN38" s="388"/>
      <c r="BO38" s="388"/>
      <c r="BP38" s="388"/>
      <c r="BQ38" s="388"/>
      <c r="BR38" s="388"/>
      <c r="BS38" s="388"/>
      <c r="BT38" s="388"/>
      <c r="BU38" s="388"/>
      <c r="BV38" s="388"/>
    </row>
    <row r="39" spans="1:74" s="1" customFormat="1" ht="19.5" customHeight="1" x14ac:dyDescent="0.25">
      <c r="A39" s="66"/>
      <c r="B39" s="285"/>
      <c r="C39" s="286"/>
      <c r="D39" s="286"/>
      <c r="E39" s="286"/>
      <c r="F39" s="286"/>
      <c r="G39" s="287"/>
      <c r="H39" s="231"/>
      <c r="I39" s="231"/>
      <c r="J39" s="2" t="s">
        <v>121</v>
      </c>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190"/>
      <c r="AO39" s="3"/>
      <c r="AP39" s="3"/>
      <c r="AQ39" s="209"/>
      <c r="AR39" s="4"/>
      <c r="AS39" s="4"/>
      <c r="AT39" s="4"/>
      <c r="AU39" s="3"/>
      <c r="AV39" s="3"/>
      <c r="AW39" s="3"/>
      <c r="AX39" s="3"/>
      <c r="AY39" s="3"/>
      <c r="AZ39" s="3"/>
      <c r="BA39" s="3"/>
      <c r="BB39" s="3"/>
      <c r="BC39" s="5"/>
      <c r="BD39" s="5"/>
      <c r="BE39" s="5"/>
      <c r="BF39" s="5"/>
      <c r="BG39" s="276"/>
      <c r="BH39" s="41"/>
      <c r="BI39" s="22"/>
      <c r="BK39" s="387"/>
      <c r="BL39" s="389"/>
      <c r="BM39" s="389"/>
      <c r="BN39" s="389"/>
      <c r="BO39" s="389"/>
      <c r="BP39" s="389"/>
      <c r="BQ39" s="389"/>
      <c r="BR39" s="389"/>
      <c r="BS39" s="389"/>
      <c r="BT39" s="389"/>
      <c r="BU39" s="389"/>
      <c r="BV39" s="389"/>
    </row>
    <row r="40" spans="1:74" s="1" customFormat="1" ht="19.5" customHeight="1" x14ac:dyDescent="0.25">
      <c r="A40" s="66"/>
      <c r="B40" s="282" t="s">
        <v>156</v>
      </c>
      <c r="C40" s="283"/>
      <c r="D40" s="283"/>
      <c r="E40" s="283"/>
      <c r="F40" s="283"/>
      <c r="G40" s="284"/>
      <c r="H40" s="231" t="s">
        <v>117</v>
      </c>
      <c r="I40" s="231" t="s">
        <v>157</v>
      </c>
      <c r="J40" s="19" t="s">
        <v>118</v>
      </c>
      <c r="K40" s="3"/>
      <c r="L40" s="3"/>
      <c r="M40" s="3"/>
      <c r="N40" s="3"/>
      <c r="O40" s="3"/>
      <c r="P40" s="3"/>
      <c r="Q40" s="3"/>
      <c r="R40" s="3"/>
      <c r="S40" s="3"/>
      <c r="T40" s="3"/>
      <c r="U40" s="3"/>
      <c r="V40" s="3"/>
      <c r="W40" s="3"/>
      <c r="X40" s="3"/>
      <c r="Y40" s="3"/>
      <c r="Z40" s="3"/>
      <c r="AA40" s="3"/>
      <c r="AB40" s="242" t="s">
        <v>119</v>
      </c>
      <c r="AC40" s="244"/>
      <c r="AD40" s="243"/>
      <c r="AE40" s="3"/>
      <c r="AF40" s="3"/>
      <c r="AG40" s="3"/>
      <c r="AH40" s="3"/>
      <c r="AI40" s="3"/>
      <c r="AJ40" s="3"/>
      <c r="AK40" s="3"/>
      <c r="AL40" s="3"/>
      <c r="AM40" s="3"/>
      <c r="AN40" s="190"/>
      <c r="AO40" s="3"/>
      <c r="AP40" s="3"/>
      <c r="AQ40" s="245" t="s">
        <v>119</v>
      </c>
      <c r="AR40" s="246"/>
      <c r="AS40" s="246"/>
      <c r="AT40" s="247"/>
      <c r="AU40" s="3"/>
      <c r="AV40" s="3"/>
      <c r="AW40" s="3"/>
      <c r="AX40" s="3"/>
      <c r="AY40" s="3"/>
      <c r="AZ40" s="3"/>
      <c r="BA40" s="3"/>
      <c r="BB40" s="3"/>
      <c r="BC40" s="245" t="s">
        <v>119</v>
      </c>
      <c r="BD40" s="247"/>
      <c r="BE40" s="48"/>
      <c r="BG40" s="276" t="s">
        <v>150</v>
      </c>
      <c r="BH40" s="41">
        <v>2</v>
      </c>
      <c r="BI40" s="22">
        <v>3</v>
      </c>
      <c r="BK40" s="387"/>
      <c r="BL40" s="388"/>
      <c r="BM40" s="388"/>
      <c r="BN40" s="388"/>
      <c r="BO40" s="388"/>
      <c r="BP40" s="388"/>
      <c r="BQ40" s="388"/>
      <c r="BR40" s="388"/>
      <c r="BS40" s="388"/>
      <c r="BT40" s="388"/>
      <c r="BU40" s="388"/>
      <c r="BV40" s="388"/>
    </row>
    <row r="41" spans="1:74" s="1" customFormat="1" ht="19.5" customHeight="1" x14ac:dyDescent="0.25">
      <c r="A41" s="66"/>
      <c r="B41" s="285"/>
      <c r="C41" s="286"/>
      <c r="D41" s="286"/>
      <c r="E41" s="286"/>
      <c r="F41" s="286"/>
      <c r="G41" s="287"/>
      <c r="H41" s="231"/>
      <c r="I41" s="231"/>
      <c r="J41" s="2" t="s">
        <v>121</v>
      </c>
      <c r="K41" s="25"/>
      <c r="L41" s="25"/>
      <c r="M41" s="25"/>
      <c r="N41" s="25"/>
      <c r="O41" s="25"/>
      <c r="P41" s="25"/>
      <c r="Q41" s="25"/>
      <c r="R41" s="3"/>
      <c r="S41" s="3"/>
      <c r="T41" s="3"/>
      <c r="U41" s="3"/>
      <c r="V41" s="3"/>
      <c r="W41" s="3"/>
      <c r="X41" s="3"/>
      <c r="Y41" s="3"/>
      <c r="Z41" s="3"/>
      <c r="AA41" s="42"/>
      <c r="AB41" s="77"/>
      <c r="AC41" s="77"/>
      <c r="AD41" s="77"/>
      <c r="AE41" s="42"/>
      <c r="AF41" s="42"/>
      <c r="AG41" s="42"/>
      <c r="AH41" s="42"/>
      <c r="AI41" s="42"/>
      <c r="AJ41" s="42"/>
      <c r="AK41" s="42"/>
      <c r="AL41" s="42"/>
      <c r="AM41" s="42"/>
      <c r="AN41" s="193"/>
      <c r="AO41" s="42"/>
      <c r="AP41" s="42"/>
      <c r="AQ41" s="210"/>
      <c r="AR41" s="77"/>
      <c r="AS41" s="77"/>
      <c r="AT41" s="77"/>
      <c r="AU41" s="42"/>
      <c r="AV41" s="3"/>
      <c r="AW41" s="3"/>
      <c r="AX41" s="3"/>
      <c r="AY41" s="3"/>
      <c r="AZ41" s="3"/>
      <c r="BA41" s="3"/>
      <c r="BB41" s="3"/>
      <c r="BC41" s="245"/>
      <c r="BD41" s="247"/>
      <c r="BE41" s="48"/>
      <c r="BF41" s="173"/>
      <c r="BG41" s="276"/>
      <c r="BH41" s="41"/>
      <c r="BI41" s="22"/>
      <c r="BK41" s="387"/>
      <c r="BL41" s="389"/>
      <c r="BM41" s="389"/>
      <c r="BN41" s="389"/>
      <c r="BO41" s="389"/>
      <c r="BP41" s="389"/>
      <c r="BQ41" s="389"/>
      <c r="BR41" s="389"/>
      <c r="BS41" s="389"/>
      <c r="BT41" s="389"/>
      <c r="BU41" s="389"/>
      <c r="BV41" s="389"/>
    </row>
    <row r="42" spans="1:74" s="1" customFormat="1" ht="19.5" customHeight="1" x14ac:dyDescent="0.25">
      <c r="A42" s="66"/>
      <c r="B42" s="282" t="s">
        <v>158</v>
      </c>
      <c r="C42" s="283"/>
      <c r="D42" s="283"/>
      <c r="E42" s="283"/>
      <c r="F42" s="283"/>
      <c r="G42" s="284"/>
      <c r="H42" s="231" t="s">
        <v>117</v>
      </c>
      <c r="I42" s="231" t="s">
        <v>159</v>
      </c>
      <c r="J42" s="19" t="s">
        <v>118</v>
      </c>
      <c r="K42" s="292" t="s">
        <v>155</v>
      </c>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293"/>
      <c r="AJ42" s="293"/>
      <c r="AK42" s="293"/>
      <c r="AL42" s="293"/>
      <c r="AM42" s="293"/>
      <c r="AN42" s="293"/>
      <c r="AO42" s="293"/>
      <c r="AP42" s="293"/>
      <c r="AQ42" s="293"/>
      <c r="AR42" s="293"/>
      <c r="AS42" s="293"/>
      <c r="AT42" s="293"/>
      <c r="AU42" s="293"/>
      <c r="AV42" s="293"/>
      <c r="AW42" s="293"/>
      <c r="AX42" s="293"/>
      <c r="AY42" s="293"/>
      <c r="AZ42" s="293"/>
      <c r="BA42" s="293"/>
      <c r="BB42" s="293"/>
      <c r="BC42" s="293"/>
      <c r="BD42" s="293"/>
      <c r="BE42" s="293"/>
      <c r="BF42" s="294"/>
      <c r="BG42" s="276" t="s">
        <v>150</v>
      </c>
      <c r="BH42" s="41">
        <v>1</v>
      </c>
      <c r="BI42" s="22">
        <v>1</v>
      </c>
      <c r="BK42" s="387"/>
      <c r="BL42" s="388"/>
      <c r="BM42" s="388"/>
      <c r="BN42" s="388"/>
      <c r="BO42" s="388"/>
      <c r="BP42" s="388"/>
      <c r="BQ42" s="388"/>
      <c r="BR42" s="388"/>
      <c r="BS42" s="388"/>
      <c r="BT42" s="388"/>
      <c r="BU42" s="388"/>
      <c r="BV42" s="388"/>
    </row>
    <row r="43" spans="1:74" s="1" customFormat="1" ht="19.5" customHeight="1" x14ac:dyDescent="0.25">
      <c r="A43" s="66"/>
      <c r="B43" s="285"/>
      <c r="C43" s="286"/>
      <c r="D43" s="286"/>
      <c r="E43" s="286"/>
      <c r="F43" s="286"/>
      <c r="G43" s="287"/>
      <c r="H43" s="231"/>
      <c r="I43" s="231"/>
      <c r="J43" s="2" t="s">
        <v>121</v>
      </c>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190"/>
      <c r="AO43" s="3"/>
      <c r="AP43" s="3"/>
      <c r="AQ43" s="209"/>
      <c r="AR43" s="4"/>
      <c r="AS43" s="4"/>
      <c r="AT43" s="4"/>
      <c r="AU43" s="3"/>
      <c r="AV43" s="3"/>
      <c r="AW43" s="3"/>
      <c r="AX43" s="3"/>
      <c r="AY43" s="3"/>
      <c r="AZ43" s="3"/>
      <c r="BA43" s="3"/>
      <c r="BB43" s="3"/>
      <c r="BC43" s="5"/>
      <c r="BD43" s="5"/>
      <c r="BE43" s="5"/>
      <c r="BF43" s="5"/>
      <c r="BG43" s="276"/>
      <c r="BH43" s="41"/>
      <c r="BI43" s="22"/>
      <c r="BK43" s="387"/>
      <c r="BL43" s="389"/>
      <c r="BM43" s="389"/>
      <c r="BN43" s="389"/>
      <c r="BO43" s="389"/>
      <c r="BP43" s="389"/>
      <c r="BQ43" s="389"/>
      <c r="BR43" s="389"/>
      <c r="BS43" s="389"/>
      <c r="BT43" s="389"/>
      <c r="BU43" s="389"/>
      <c r="BV43" s="389"/>
    </row>
    <row r="44" spans="1:74" s="1" customFormat="1" ht="16.5" customHeight="1" thickBot="1" x14ac:dyDescent="0.3">
      <c r="A44" s="66"/>
      <c r="B44" s="367" t="s">
        <v>160</v>
      </c>
      <c r="C44" s="368"/>
      <c r="D44" s="368"/>
      <c r="E44" s="368"/>
      <c r="F44" s="368"/>
      <c r="G44" s="369"/>
      <c r="H44" s="239" t="s">
        <v>117</v>
      </c>
      <c r="I44" s="231" t="s">
        <v>161</v>
      </c>
      <c r="J44" s="19" t="s">
        <v>118</v>
      </c>
      <c r="K44" s="292" t="s">
        <v>162</v>
      </c>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3"/>
      <c r="AJ44" s="293"/>
      <c r="AK44" s="293"/>
      <c r="AL44" s="293"/>
      <c r="AM44" s="293"/>
      <c r="AN44" s="293"/>
      <c r="AO44" s="293"/>
      <c r="AP44" s="293"/>
      <c r="AQ44" s="293"/>
      <c r="AR44" s="293"/>
      <c r="AS44" s="293"/>
      <c r="AT44" s="293"/>
      <c r="AU44" s="293"/>
      <c r="AV44" s="293"/>
      <c r="AW44" s="293"/>
      <c r="AX44" s="293"/>
      <c r="AY44" s="293"/>
      <c r="AZ44" s="293"/>
      <c r="BA44" s="293"/>
      <c r="BB44" s="293"/>
      <c r="BC44" s="293"/>
      <c r="BD44" s="293"/>
      <c r="BE44" s="293"/>
      <c r="BF44" s="294"/>
      <c r="BG44" s="309" t="s">
        <v>163</v>
      </c>
      <c r="BH44" s="50"/>
      <c r="BI44" s="22"/>
      <c r="BK44" s="387"/>
      <c r="BL44" s="388"/>
      <c r="BM44" s="388"/>
      <c r="BN44" s="388"/>
      <c r="BO44" s="388"/>
      <c r="BP44" s="388"/>
      <c r="BQ44" s="388"/>
      <c r="BR44" s="388"/>
      <c r="BS44" s="388"/>
      <c r="BT44" s="388"/>
      <c r="BU44" s="388"/>
      <c r="BV44" s="388"/>
    </row>
    <row r="45" spans="1:74" s="1" customFormat="1" ht="16.5" customHeight="1" x14ac:dyDescent="0.25">
      <c r="A45" s="66"/>
      <c r="B45" s="285"/>
      <c r="C45" s="286"/>
      <c r="D45" s="286"/>
      <c r="E45" s="286"/>
      <c r="F45" s="286"/>
      <c r="G45" s="287"/>
      <c r="H45" s="237"/>
      <c r="I45" s="231"/>
      <c r="J45" s="2" t="s">
        <v>121</v>
      </c>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190"/>
      <c r="AO45" s="3"/>
      <c r="AP45" s="3"/>
      <c r="AQ45" s="27"/>
      <c r="AR45" s="3"/>
      <c r="AS45" s="3"/>
      <c r="AT45" s="3"/>
      <c r="AU45" s="3"/>
      <c r="AV45" s="3"/>
      <c r="AW45" s="3"/>
      <c r="AX45" s="3"/>
      <c r="AY45" s="3"/>
      <c r="AZ45" s="3"/>
      <c r="BA45" s="3"/>
      <c r="BB45" s="3"/>
      <c r="BC45" s="3"/>
      <c r="BD45" s="3"/>
      <c r="BE45" s="3"/>
      <c r="BF45" s="3"/>
      <c r="BG45" s="310"/>
      <c r="BH45" s="50"/>
      <c r="BI45" s="22"/>
      <c r="BK45" s="387"/>
      <c r="BL45" s="389"/>
      <c r="BM45" s="389"/>
      <c r="BN45" s="389"/>
      <c r="BO45" s="389"/>
      <c r="BP45" s="389"/>
      <c r="BQ45" s="389"/>
      <c r="BR45" s="389"/>
      <c r="BS45" s="389"/>
      <c r="BT45" s="389"/>
      <c r="BU45" s="389"/>
      <c r="BV45" s="389"/>
    </row>
    <row r="46" spans="1:74" s="1" customFormat="1" ht="33.75" customHeight="1" x14ac:dyDescent="0.25">
      <c r="A46" s="66"/>
      <c r="B46" s="317" t="s">
        <v>164</v>
      </c>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7"/>
      <c r="AN46" s="317"/>
      <c r="AO46" s="317"/>
      <c r="AP46" s="317"/>
      <c r="AQ46" s="317"/>
      <c r="AR46" s="317"/>
      <c r="AS46" s="317"/>
      <c r="AT46" s="317"/>
      <c r="AU46" s="317"/>
      <c r="AV46" s="317"/>
      <c r="AW46" s="317"/>
      <c r="AX46" s="317"/>
      <c r="AY46" s="317"/>
      <c r="AZ46" s="317"/>
      <c r="BA46" s="317"/>
      <c r="BB46" s="317"/>
      <c r="BC46" s="317"/>
      <c r="BD46" s="317"/>
      <c r="BE46" s="317"/>
      <c r="BF46" s="317"/>
      <c r="BG46" s="317"/>
      <c r="BH46" s="38">
        <f>SUM(BH47:BH50)</f>
        <v>3</v>
      </c>
      <c r="BI46" s="23">
        <f>+SUM(BI47:BI50)</f>
        <v>7</v>
      </c>
      <c r="BJ46" s="46">
        <f>+BH46/BI46</f>
        <v>0.42857142857142855</v>
      </c>
      <c r="BK46" s="386"/>
      <c r="BL46" s="386"/>
      <c r="BM46" s="386"/>
      <c r="BN46" s="386"/>
      <c r="BO46" s="386"/>
      <c r="BP46" s="386"/>
      <c r="BQ46" s="386"/>
      <c r="BR46" s="386"/>
      <c r="BS46" s="386"/>
      <c r="BT46" s="386"/>
      <c r="BU46" s="386"/>
      <c r="BV46" s="386"/>
    </row>
    <row r="47" spans="1:74" s="1" customFormat="1" ht="25.5" customHeight="1" x14ac:dyDescent="0.25">
      <c r="A47" s="66"/>
      <c r="B47" s="232" t="s">
        <v>165</v>
      </c>
      <c r="C47" s="232"/>
      <c r="D47" s="230" t="s">
        <v>166</v>
      </c>
      <c r="E47" s="230" t="s">
        <v>166</v>
      </c>
      <c r="F47" s="230" t="s">
        <v>166</v>
      </c>
      <c r="G47" s="230" t="s">
        <v>166</v>
      </c>
      <c r="H47" s="231" t="s">
        <v>167</v>
      </c>
      <c r="I47" s="281" t="s">
        <v>168</v>
      </c>
      <c r="J47" s="19" t="s">
        <v>118</v>
      </c>
      <c r="K47" s="248" t="s">
        <v>119</v>
      </c>
      <c r="L47" s="248"/>
      <c r="M47" s="49"/>
      <c r="N47" s="3"/>
      <c r="O47" s="3"/>
      <c r="P47" s="3"/>
      <c r="Q47" s="3"/>
      <c r="R47" s="3"/>
      <c r="S47" s="3"/>
      <c r="T47" s="3"/>
      <c r="U47" s="3"/>
      <c r="V47" s="3"/>
      <c r="W47" s="3"/>
      <c r="X47" s="3"/>
      <c r="Y47" s="3"/>
      <c r="Z47" s="245" t="s">
        <v>119</v>
      </c>
      <c r="AA47" s="246"/>
      <c r="AB47" s="247"/>
      <c r="AC47" s="25"/>
      <c r="AD47" s="3"/>
      <c r="AE47" s="3"/>
      <c r="AF47" s="3"/>
      <c r="AG47" s="3"/>
      <c r="AH47" s="3"/>
      <c r="AI47" s="3"/>
      <c r="AJ47" s="3"/>
      <c r="AK47" s="3"/>
      <c r="AL47" s="3"/>
      <c r="AM47" s="3"/>
      <c r="AN47" s="190"/>
      <c r="AO47" s="245" t="s">
        <v>119</v>
      </c>
      <c r="AP47" s="246"/>
      <c r="AQ47" s="247"/>
      <c r="AR47" s="25"/>
      <c r="AS47" s="25"/>
      <c r="AT47" s="4"/>
      <c r="AU47" s="3"/>
      <c r="AV47" s="3"/>
      <c r="AW47" s="3"/>
      <c r="AX47" s="3"/>
      <c r="AY47" s="3"/>
      <c r="AZ47" s="3"/>
      <c r="BA47" s="3"/>
      <c r="BB47" s="3"/>
      <c r="BC47" s="5"/>
      <c r="BD47" s="25"/>
      <c r="BE47" s="248" t="s">
        <v>119</v>
      </c>
      <c r="BF47" s="248"/>
      <c r="BG47" s="276" t="s">
        <v>169</v>
      </c>
      <c r="BH47" s="41">
        <v>2</v>
      </c>
      <c r="BI47" s="22">
        <v>4</v>
      </c>
      <c r="BK47" s="22" t="s">
        <v>170</v>
      </c>
      <c r="BL47" s="166">
        <v>45673</v>
      </c>
      <c r="BM47" s="166">
        <v>45673</v>
      </c>
      <c r="BN47" s="22" t="s">
        <v>171</v>
      </c>
      <c r="BO47" s="22" t="s">
        <v>172</v>
      </c>
      <c r="BP47" s="22" t="s">
        <v>172</v>
      </c>
      <c r="BQ47" s="167">
        <v>1</v>
      </c>
      <c r="BR47" s="22" t="s">
        <v>173</v>
      </c>
      <c r="BS47" s="163"/>
      <c r="BT47" s="167">
        <v>12</v>
      </c>
      <c r="BU47" s="22" t="s">
        <v>174</v>
      </c>
      <c r="BV47" s="163"/>
    </row>
    <row r="48" spans="1:74" s="1" customFormat="1" ht="25.5" customHeight="1" x14ac:dyDescent="0.25">
      <c r="A48" s="66"/>
      <c r="B48" s="232"/>
      <c r="C48" s="232"/>
      <c r="D48" s="230"/>
      <c r="E48" s="230"/>
      <c r="F48" s="230"/>
      <c r="G48" s="230"/>
      <c r="H48" s="231"/>
      <c r="I48" s="231"/>
      <c r="J48" s="2" t="s">
        <v>121</v>
      </c>
      <c r="K48" s="343"/>
      <c r="L48" s="343"/>
      <c r="M48" s="78"/>
      <c r="N48" s="42"/>
      <c r="O48" s="42"/>
      <c r="P48" s="42"/>
      <c r="Q48" s="42"/>
      <c r="R48" s="42"/>
      <c r="S48" s="42"/>
      <c r="T48" s="42"/>
      <c r="U48" s="42"/>
      <c r="V48" s="42"/>
      <c r="W48" s="42"/>
      <c r="X48" s="42"/>
      <c r="Y48" s="42"/>
      <c r="Z48" s="224"/>
      <c r="AA48" s="225"/>
      <c r="AB48" s="226"/>
      <c r="AC48" s="80"/>
      <c r="AD48" s="42"/>
      <c r="AE48" s="42"/>
      <c r="AF48" s="42"/>
      <c r="AG48" s="42"/>
      <c r="AH48" s="42"/>
      <c r="AI48" s="42"/>
      <c r="AJ48" s="42"/>
      <c r="AK48" s="42"/>
      <c r="AL48" s="42"/>
      <c r="AM48" s="42"/>
      <c r="AN48" s="193"/>
      <c r="AO48" s="224"/>
      <c r="AP48" s="225"/>
      <c r="AQ48" s="226"/>
      <c r="AR48" s="80"/>
      <c r="AS48" s="80"/>
      <c r="AT48" s="4"/>
      <c r="AU48" s="3"/>
      <c r="AV48" s="3"/>
      <c r="AW48" s="3"/>
      <c r="AX48" s="3"/>
      <c r="AY48" s="3"/>
      <c r="AZ48" s="3"/>
      <c r="BA48" s="3"/>
      <c r="BB48" s="3"/>
      <c r="BC48" s="5"/>
      <c r="BD48" s="25"/>
      <c r="BE48" s="248"/>
      <c r="BF48" s="248"/>
      <c r="BG48" s="276"/>
      <c r="BH48" s="41"/>
      <c r="BI48" s="22"/>
      <c r="BK48" s="22"/>
      <c r="BL48" s="166"/>
      <c r="BM48" s="166"/>
      <c r="BN48" s="22"/>
      <c r="BO48" s="22"/>
      <c r="BP48" s="22"/>
      <c r="BQ48" s="167"/>
      <c r="BR48" s="22"/>
      <c r="BS48" s="163"/>
      <c r="BT48" s="167"/>
      <c r="BU48" s="22"/>
      <c r="BV48" s="163"/>
    </row>
    <row r="49" spans="1:74" s="1" customFormat="1" ht="25.5" customHeight="1" x14ac:dyDescent="0.25">
      <c r="A49" s="66"/>
      <c r="B49" s="238" t="s">
        <v>175</v>
      </c>
      <c r="C49" s="238"/>
      <c r="D49" s="230" t="s">
        <v>166</v>
      </c>
      <c r="E49" s="230" t="s">
        <v>166</v>
      </c>
      <c r="F49" s="230" t="s">
        <v>166</v>
      </c>
      <c r="G49" s="230" t="s">
        <v>166</v>
      </c>
      <c r="H49" s="231" t="s">
        <v>167</v>
      </c>
      <c r="I49" s="344" t="s">
        <v>176</v>
      </c>
      <c r="J49" s="19" t="s">
        <v>118</v>
      </c>
      <c r="K49" s="25"/>
      <c r="L49" s="25"/>
      <c r="M49" s="25"/>
      <c r="N49" s="25"/>
      <c r="O49" s="3"/>
      <c r="P49" s="3"/>
      <c r="Q49" s="3"/>
      <c r="R49" s="3"/>
      <c r="S49" s="3"/>
      <c r="T49" s="80"/>
      <c r="U49" s="80"/>
      <c r="V49" s="80"/>
      <c r="W49" s="80"/>
      <c r="X49" s="80"/>
      <c r="Y49" s="80"/>
      <c r="Z49" s="80"/>
      <c r="AA49" s="224" t="s">
        <v>119</v>
      </c>
      <c r="AB49" s="225"/>
      <c r="AC49" s="225"/>
      <c r="AD49" s="226"/>
      <c r="AE49" s="3"/>
      <c r="AF49" s="3"/>
      <c r="AG49" s="3"/>
      <c r="AH49" s="3"/>
      <c r="AI49" s="3"/>
      <c r="AJ49" s="3"/>
      <c r="AK49" s="3"/>
      <c r="AL49" s="3"/>
      <c r="AM49" s="3"/>
      <c r="AN49" s="190"/>
      <c r="AO49" s="3"/>
      <c r="AP49" s="3"/>
      <c r="AQ49" s="224" t="s">
        <v>119</v>
      </c>
      <c r="AR49" s="225"/>
      <c r="AS49" s="225"/>
      <c r="AT49" s="225"/>
      <c r="AU49" s="225"/>
      <c r="AV49" s="226"/>
      <c r="AW49" s="3"/>
      <c r="AX49" s="3"/>
      <c r="AY49" s="3"/>
      <c r="AZ49" s="3"/>
      <c r="BA49" s="3"/>
      <c r="BB49" s="3"/>
      <c r="BC49" s="5"/>
      <c r="BD49" s="5"/>
      <c r="BE49" s="242" t="s">
        <v>119</v>
      </c>
      <c r="BF49" s="243"/>
      <c r="BG49" s="276" t="s">
        <v>177</v>
      </c>
      <c r="BH49" s="41">
        <v>1</v>
      </c>
      <c r="BI49" s="22">
        <v>3</v>
      </c>
      <c r="BK49" s="387"/>
      <c r="BL49" s="388"/>
      <c r="BM49" s="388"/>
      <c r="BN49" s="388"/>
      <c r="BO49" s="388"/>
      <c r="BP49" s="388"/>
      <c r="BQ49" s="388"/>
      <c r="BR49" s="388"/>
      <c r="BS49" s="388"/>
      <c r="BT49" s="388"/>
      <c r="BU49" s="388"/>
      <c r="BV49" s="388"/>
    </row>
    <row r="50" spans="1:74" s="1" customFormat="1" ht="25.5" customHeight="1" x14ac:dyDescent="0.25">
      <c r="A50" s="66"/>
      <c r="B50" s="238"/>
      <c r="C50" s="238"/>
      <c r="D50" s="230"/>
      <c r="E50" s="230"/>
      <c r="F50" s="230"/>
      <c r="G50" s="230"/>
      <c r="H50" s="231"/>
      <c r="I50" s="344"/>
      <c r="J50" s="2" t="s">
        <v>121</v>
      </c>
      <c r="K50" s="3"/>
      <c r="L50" s="3"/>
      <c r="M50" s="3"/>
      <c r="N50" s="3"/>
      <c r="O50" s="3"/>
      <c r="P50" s="3"/>
      <c r="Q50" s="3"/>
      <c r="R50" s="3"/>
      <c r="S50" s="3"/>
      <c r="T50" s="79"/>
      <c r="U50" s="80"/>
      <c r="V50" s="80"/>
      <c r="W50" s="80"/>
      <c r="X50" s="80"/>
      <c r="Y50" s="80"/>
      <c r="Z50" s="80"/>
      <c r="AA50" s="80"/>
      <c r="AB50" s="80"/>
      <c r="AC50" s="80"/>
      <c r="AD50" s="80"/>
      <c r="AE50" s="3"/>
      <c r="AF50" s="3"/>
      <c r="AG50" s="3"/>
      <c r="AH50" s="3"/>
      <c r="AI50" s="3"/>
      <c r="AJ50" s="3"/>
      <c r="AK50" s="3"/>
      <c r="AL50" s="3"/>
      <c r="AM50" s="3"/>
      <c r="AN50" s="190"/>
      <c r="AO50" s="3"/>
      <c r="AP50" s="3"/>
      <c r="AQ50" s="227"/>
      <c r="AR50" s="228"/>
      <c r="AS50" s="228"/>
      <c r="AT50" s="228"/>
      <c r="AU50" s="228"/>
      <c r="AV50" s="229"/>
      <c r="AW50" s="3"/>
      <c r="AX50" s="3"/>
      <c r="AY50" s="3"/>
      <c r="AZ50" s="3"/>
      <c r="BA50" s="3"/>
      <c r="BB50" s="3"/>
      <c r="BC50" s="5"/>
      <c r="BD50" s="5"/>
      <c r="BE50" s="5"/>
      <c r="BF50" s="5"/>
      <c r="BG50" s="276"/>
      <c r="BH50" s="41"/>
      <c r="BI50" s="22"/>
      <c r="BK50" s="387"/>
      <c r="BL50" s="389"/>
      <c r="BM50" s="389"/>
      <c r="BN50" s="389"/>
      <c r="BO50" s="389"/>
      <c r="BP50" s="389"/>
      <c r="BQ50" s="389"/>
      <c r="BR50" s="389"/>
      <c r="BS50" s="389"/>
      <c r="BT50" s="389"/>
      <c r="BU50" s="389"/>
      <c r="BV50" s="389"/>
    </row>
    <row r="51" spans="1:74" s="1" customFormat="1" ht="33.75" customHeight="1" x14ac:dyDescent="0.25">
      <c r="A51" s="66"/>
      <c r="B51" s="317" t="s">
        <v>178</v>
      </c>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317"/>
      <c r="BA51" s="317"/>
      <c r="BB51" s="317"/>
      <c r="BC51" s="317"/>
      <c r="BD51" s="317"/>
      <c r="BE51" s="317"/>
      <c r="BF51" s="317"/>
      <c r="BG51" s="317"/>
      <c r="BH51" s="38">
        <f>+BH52+BH89+BH108</f>
        <v>27</v>
      </c>
      <c r="BI51" s="23">
        <f>+BI52+BI89+BI108</f>
        <v>55</v>
      </c>
      <c r="BJ51" s="46">
        <f>+BH51/BI51</f>
        <v>0.49090909090909091</v>
      </c>
      <c r="BK51" s="386"/>
      <c r="BL51" s="386"/>
      <c r="BM51" s="386"/>
      <c r="BN51" s="386"/>
      <c r="BO51" s="386"/>
      <c r="BP51" s="386"/>
      <c r="BQ51" s="386"/>
      <c r="BR51" s="386"/>
      <c r="BS51" s="386"/>
      <c r="BT51" s="386"/>
      <c r="BU51" s="386"/>
      <c r="BV51" s="386"/>
    </row>
    <row r="52" spans="1:74" s="1" customFormat="1" ht="33.75" customHeight="1" x14ac:dyDescent="0.25">
      <c r="A52" s="66"/>
      <c r="B52" s="273" t="s">
        <v>179</v>
      </c>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5"/>
      <c r="BH52" s="51">
        <f>SUM(BH53:BH84)</f>
        <v>23</v>
      </c>
      <c r="BI52" s="23">
        <f>+SUM(BI53:BI84)</f>
        <v>44</v>
      </c>
      <c r="BJ52" s="46"/>
      <c r="BK52" s="386"/>
      <c r="BL52" s="386"/>
      <c r="BM52" s="386"/>
      <c r="BN52" s="386"/>
      <c r="BO52" s="386"/>
      <c r="BP52" s="386"/>
      <c r="BQ52" s="386"/>
      <c r="BR52" s="386"/>
      <c r="BS52" s="386"/>
      <c r="BT52" s="386"/>
      <c r="BU52" s="386"/>
      <c r="BV52" s="386"/>
    </row>
    <row r="53" spans="1:74" s="1" customFormat="1" ht="37.5" customHeight="1" x14ac:dyDescent="0.25">
      <c r="A53" s="66"/>
      <c r="B53" s="238" t="s">
        <v>180</v>
      </c>
      <c r="C53" s="238"/>
      <c r="D53" s="230" t="s">
        <v>166</v>
      </c>
      <c r="E53" s="230" t="s">
        <v>166</v>
      </c>
      <c r="F53" s="230" t="s">
        <v>166</v>
      </c>
      <c r="G53" s="230" t="s">
        <v>166</v>
      </c>
      <c r="H53" s="231" t="s">
        <v>117</v>
      </c>
      <c r="I53" s="231" t="s">
        <v>181</v>
      </c>
      <c r="J53" s="19" t="s">
        <v>118</v>
      </c>
      <c r="K53" s="245" t="s">
        <v>119</v>
      </c>
      <c r="L53" s="246"/>
      <c r="M53" s="247"/>
      <c r="N53" s="3"/>
      <c r="O53" s="3"/>
      <c r="P53" s="3"/>
      <c r="Q53" s="3"/>
      <c r="R53" s="3"/>
      <c r="S53" s="3"/>
      <c r="T53" s="3"/>
      <c r="U53" s="3"/>
      <c r="V53" s="3"/>
      <c r="W53" s="3"/>
      <c r="X53" s="3"/>
      <c r="Y53" s="3"/>
      <c r="Z53" s="245" t="s">
        <v>119</v>
      </c>
      <c r="AA53" s="246"/>
      <c r="AB53" s="246"/>
      <c r="AC53" s="247"/>
      <c r="AD53" s="3"/>
      <c r="AE53" s="3"/>
      <c r="AF53" s="3"/>
      <c r="AG53" s="3"/>
      <c r="AH53" s="3"/>
      <c r="AI53" s="3"/>
      <c r="AJ53" s="3"/>
      <c r="AK53" s="3"/>
      <c r="AL53" s="3"/>
      <c r="AM53" s="3"/>
      <c r="AN53" s="190"/>
      <c r="AO53" s="3"/>
      <c r="AP53" s="245" t="s">
        <v>119</v>
      </c>
      <c r="AQ53" s="246"/>
      <c r="AR53" s="246"/>
      <c r="AS53" s="3"/>
      <c r="AT53" s="4"/>
      <c r="AU53" s="3"/>
      <c r="AV53" s="3"/>
      <c r="AW53" s="3"/>
      <c r="AX53" s="3"/>
      <c r="AY53" s="3"/>
      <c r="AZ53" s="3"/>
      <c r="BA53" s="3"/>
      <c r="BB53" s="3"/>
      <c r="BC53" s="25"/>
      <c r="BD53" s="25"/>
      <c r="BE53" s="245" t="s">
        <v>119</v>
      </c>
      <c r="BF53" s="247"/>
      <c r="BG53" s="276" t="s">
        <v>182</v>
      </c>
      <c r="BH53" s="41">
        <v>3</v>
      </c>
      <c r="BI53" s="22">
        <v>4</v>
      </c>
      <c r="BK53" s="22" t="s">
        <v>170</v>
      </c>
      <c r="BL53" s="166">
        <v>45673</v>
      </c>
      <c r="BM53" s="166">
        <v>45673</v>
      </c>
      <c r="BN53" s="22" t="s">
        <v>171</v>
      </c>
      <c r="BO53" s="22" t="s">
        <v>172</v>
      </c>
      <c r="BP53" s="22" t="s">
        <v>172</v>
      </c>
      <c r="BQ53" s="167">
        <v>1</v>
      </c>
      <c r="BR53" s="22" t="s">
        <v>173</v>
      </c>
      <c r="BS53" s="163"/>
      <c r="BT53" s="167">
        <v>12</v>
      </c>
      <c r="BU53" s="22" t="s">
        <v>174</v>
      </c>
      <c r="BV53" s="163"/>
    </row>
    <row r="54" spans="1:74" s="1" customFormat="1" ht="31.5" customHeight="1" x14ac:dyDescent="0.25">
      <c r="A54" s="66"/>
      <c r="B54" s="238"/>
      <c r="C54" s="238"/>
      <c r="D54" s="230"/>
      <c r="E54" s="230"/>
      <c r="F54" s="230"/>
      <c r="G54" s="230"/>
      <c r="H54" s="231"/>
      <c r="I54" s="231"/>
      <c r="J54" s="2" t="s">
        <v>121</v>
      </c>
      <c r="K54" s="314"/>
      <c r="L54" s="315"/>
      <c r="M54" s="316"/>
      <c r="N54" s="42"/>
      <c r="O54" s="42"/>
      <c r="P54" s="42"/>
      <c r="Q54" s="42"/>
      <c r="R54" s="42"/>
      <c r="S54" s="42"/>
      <c r="T54" s="42"/>
      <c r="U54" s="42"/>
      <c r="V54" s="42"/>
      <c r="W54" s="42"/>
      <c r="X54" s="42"/>
      <c r="Y54" s="42"/>
      <c r="Z54" s="224"/>
      <c r="AA54" s="225"/>
      <c r="AB54" s="225"/>
      <c r="AC54" s="226"/>
      <c r="AD54" s="42"/>
      <c r="AE54" s="42"/>
      <c r="AF54" s="42"/>
      <c r="AG54" s="42"/>
      <c r="AH54" s="42"/>
      <c r="AI54" s="42"/>
      <c r="AJ54" s="42"/>
      <c r="AK54" s="42"/>
      <c r="AL54" s="42"/>
      <c r="AM54" s="42"/>
      <c r="AN54" s="193"/>
      <c r="AO54" s="42"/>
      <c r="AP54" s="224"/>
      <c r="AQ54" s="225"/>
      <c r="AR54" s="225"/>
      <c r="AS54" s="3"/>
      <c r="AT54" s="4"/>
      <c r="AU54" s="3"/>
      <c r="AV54" s="3"/>
      <c r="AW54" s="3"/>
      <c r="AX54" s="3"/>
      <c r="AY54" s="3"/>
      <c r="AZ54" s="3"/>
      <c r="BA54" s="3"/>
      <c r="BB54" s="3"/>
      <c r="BC54" s="25"/>
      <c r="BD54" s="25"/>
      <c r="BE54" s="242"/>
      <c r="BF54" s="243"/>
      <c r="BG54" s="276"/>
      <c r="BH54" s="41"/>
      <c r="BI54" s="22"/>
      <c r="BK54" s="165"/>
      <c r="BL54" s="164"/>
      <c r="BM54" s="164"/>
      <c r="BN54" s="164"/>
      <c r="BO54" s="164"/>
      <c r="BP54" s="164"/>
      <c r="BQ54" s="164"/>
      <c r="BR54" s="164"/>
      <c r="BS54" s="164"/>
      <c r="BT54" s="164"/>
      <c r="BU54" s="164"/>
      <c r="BV54" s="164"/>
    </row>
    <row r="55" spans="1:74" s="1" customFormat="1" ht="18" customHeight="1" x14ac:dyDescent="0.25">
      <c r="A55" s="66"/>
      <c r="B55" s="241" t="s">
        <v>183</v>
      </c>
      <c r="C55" s="241"/>
      <c r="D55" s="230" t="s">
        <v>166</v>
      </c>
      <c r="E55" s="230" t="s">
        <v>166</v>
      </c>
      <c r="F55" s="230" t="s">
        <v>166</v>
      </c>
      <c r="G55" s="230" t="s">
        <v>166</v>
      </c>
      <c r="H55" s="231" t="s">
        <v>117</v>
      </c>
      <c r="I55" s="231" t="s">
        <v>117</v>
      </c>
      <c r="J55" s="19" t="s">
        <v>118</v>
      </c>
      <c r="K55" s="27"/>
      <c r="L55" s="27"/>
      <c r="M55" s="27"/>
      <c r="N55" s="27"/>
      <c r="O55" s="3"/>
      <c r="P55" s="3"/>
      <c r="Q55" s="3"/>
      <c r="R55" s="3"/>
      <c r="S55" s="3"/>
      <c r="T55" s="3"/>
      <c r="U55" s="3"/>
      <c r="V55" s="3"/>
      <c r="W55" s="3"/>
      <c r="X55" s="3"/>
      <c r="Y55" s="3"/>
      <c r="Z55" s="245" t="s">
        <v>119</v>
      </c>
      <c r="AA55" s="246"/>
      <c r="AB55" s="246"/>
      <c r="AC55" s="247"/>
      <c r="AD55" s="3"/>
      <c r="AE55" s="3"/>
      <c r="AF55" s="3"/>
      <c r="AG55" s="3"/>
      <c r="AH55" s="3"/>
      <c r="AI55" s="3"/>
      <c r="AJ55" s="3"/>
      <c r="AK55" s="3"/>
      <c r="AL55" s="3"/>
      <c r="AM55" s="3"/>
      <c r="AN55" s="190"/>
      <c r="AO55" s="3"/>
      <c r="AP55" s="245" t="s">
        <v>119</v>
      </c>
      <c r="AQ55" s="246"/>
      <c r="AR55" s="246"/>
      <c r="AS55" s="25"/>
      <c r="AT55" s="3"/>
      <c r="AU55" s="3"/>
      <c r="AV55" s="3"/>
      <c r="AW55" s="3"/>
      <c r="AX55" s="3"/>
      <c r="AY55" s="3"/>
      <c r="AZ55" s="3"/>
      <c r="BA55" s="3"/>
      <c r="BB55" s="3"/>
      <c r="BC55" s="25"/>
      <c r="BD55" s="25"/>
      <c r="BE55" s="245" t="s">
        <v>119</v>
      </c>
      <c r="BF55" s="247"/>
      <c r="BG55" s="276" t="s">
        <v>182</v>
      </c>
      <c r="BH55" s="41">
        <v>3</v>
      </c>
      <c r="BI55" s="22">
        <v>4</v>
      </c>
      <c r="BK55" s="387"/>
      <c r="BL55" s="388"/>
      <c r="BM55" s="388"/>
      <c r="BN55" s="388"/>
      <c r="BO55" s="388"/>
      <c r="BP55" s="388"/>
      <c r="BQ55" s="388"/>
      <c r="BR55" s="388"/>
      <c r="BS55" s="388"/>
      <c r="BT55" s="388"/>
      <c r="BU55" s="388"/>
      <c r="BV55" s="388"/>
    </row>
    <row r="56" spans="1:74" s="1" customFormat="1" ht="18" customHeight="1" x14ac:dyDescent="0.25">
      <c r="A56" s="66"/>
      <c r="B56" s="241"/>
      <c r="C56" s="241"/>
      <c r="D56" s="230"/>
      <c r="E56" s="230"/>
      <c r="F56" s="230"/>
      <c r="G56" s="230"/>
      <c r="H56" s="231"/>
      <c r="I56" s="231"/>
      <c r="J56" s="2" t="s">
        <v>121</v>
      </c>
      <c r="K56" s="27"/>
      <c r="L56" s="27"/>
      <c r="M56" s="27"/>
      <c r="N56" s="27"/>
      <c r="O56" s="3"/>
      <c r="P56" s="3"/>
      <c r="Q56" s="3"/>
      <c r="R56" s="3"/>
      <c r="S56" s="3"/>
      <c r="T56" s="3"/>
      <c r="U56" s="3"/>
      <c r="V56" s="3"/>
      <c r="W56" s="3"/>
      <c r="X56" s="3"/>
      <c r="Y56" s="3"/>
      <c r="Z56" s="224"/>
      <c r="AA56" s="225"/>
      <c r="AB56" s="225"/>
      <c r="AC56" s="226"/>
      <c r="AD56" s="42"/>
      <c r="AE56" s="42"/>
      <c r="AF56" s="42"/>
      <c r="AG56" s="42"/>
      <c r="AH56" s="42"/>
      <c r="AI56" s="42"/>
      <c r="AJ56" s="42"/>
      <c r="AK56" s="42"/>
      <c r="AL56" s="42"/>
      <c r="AM56" s="42"/>
      <c r="AN56" s="193"/>
      <c r="AO56" s="42"/>
      <c r="AP56" s="224"/>
      <c r="AQ56" s="225"/>
      <c r="AR56" s="225"/>
      <c r="AS56" s="80"/>
      <c r="AT56" s="3"/>
      <c r="AU56" s="3"/>
      <c r="AV56" s="3"/>
      <c r="AW56" s="3"/>
      <c r="AX56" s="3"/>
      <c r="AY56" s="3"/>
      <c r="AZ56" s="3"/>
      <c r="BA56" s="3"/>
      <c r="BB56" s="3"/>
      <c r="BC56" s="156"/>
      <c r="BD56" s="47"/>
      <c r="BE56" s="242"/>
      <c r="BF56" s="243"/>
      <c r="BG56" s="276"/>
      <c r="BH56" s="41"/>
      <c r="BI56" s="22"/>
      <c r="BK56" s="387"/>
      <c r="BL56" s="389"/>
      <c r="BM56" s="389"/>
      <c r="BN56" s="389"/>
      <c r="BO56" s="389"/>
      <c r="BP56" s="389"/>
      <c r="BQ56" s="389"/>
      <c r="BR56" s="389"/>
      <c r="BS56" s="389"/>
      <c r="BT56" s="389"/>
      <c r="BU56" s="389"/>
      <c r="BV56" s="389"/>
    </row>
    <row r="57" spans="1:74" s="1" customFormat="1" ht="28.5" customHeight="1" x14ac:dyDescent="0.25">
      <c r="A57" s="66"/>
      <c r="B57" s="238" t="s">
        <v>184</v>
      </c>
      <c r="C57" s="238"/>
      <c r="D57" s="230" t="s">
        <v>166</v>
      </c>
      <c r="E57" s="230" t="s">
        <v>166</v>
      </c>
      <c r="F57" s="230" t="s">
        <v>166</v>
      </c>
      <c r="G57" s="230" t="s">
        <v>166</v>
      </c>
      <c r="H57" s="231" t="s">
        <v>117</v>
      </c>
      <c r="I57" s="231" t="s">
        <v>185</v>
      </c>
      <c r="J57" s="19" t="s">
        <v>118</v>
      </c>
      <c r="K57" s="27"/>
      <c r="L57" s="27"/>
      <c r="M57" s="27"/>
      <c r="N57" s="27"/>
      <c r="O57" s="3"/>
      <c r="P57" s="3"/>
      <c r="Q57" s="3"/>
      <c r="R57" s="3"/>
      <c r="S57" s="3"/>
      <c r="T57" s="3"/>
      <c r="U57" s="3"/>
      <c r="V57" s="3"/>
      <c r="W57" s="3"/>
      <c r="X57" s="3"/>
      <c r="Y57" s="3"/>
      <c r="Z57" s="3"/>
      <c r="AA57" s="3"/>
      <c r="AB57" s="3"/>
      <c r="AC57" s="3"/>
      <c r="AD57" s="3"/>
      <c r="AE57" s="3"/>
      <c r="AF57" s="3"/>
      <c r="AG57" s="3"/>
      <c r="AH57" s="245" t="s">
        <v>119</v>
      </c>
      <c r="AI57" s="246"/>
      <c r="AJ57" s="246"/>
      <c r="AK57" s="246"/>
      <c r="AL57" s="247"/>
      <c r="AM57" s="3"/>
      <c r="AN57" s="190"/>
      <c r="AO57" s="3"/>
      <c r="AP57" s="3"/>
      <c r="AQ57" s="27"/>
      <c r="AR57" s="3"/>
      <c r="AS57" s="3"/>
      <c r="AT57" s="3"/>
      <c r="AU57" s="25"/>
      <c r="AV57" s="25"/>
      <c r="AW57" s="25"/>
      <c r="AX57" s="25"/>
      <c r="AY57" s="3"/>
      <c r="AZ57" s="3"/>
      <c r="BA57" s="3"/>
      <c r="BB57" s="3"/>
      <c r="BC57" s="3"/>
      <c r="BD57" s="3"/>
      <c r="BE57" s="3"/>
      <c r="BF57" s="47"/>
      <c r="BG57" s="276" t="s">
        <v>182</v>
      </c>
      <c r="BH57" s="41"/>
      <c r="BI57" s="22"/>
      <c r="BK57" s="387"/>
      <c r="BL57" s="388"/>
      <c r="BM57" s="388"/>
      <c r="BN57" s="388"/>
      <c r="BO57" s="388"/>
      <c r="BP57" s="388"/>
      <c r="BQ57" s="388"/>
      <c r="BR57" s="388"/>
      <c r="BS57" s="388"/>
      <c r="BT57" s="388"/>
      <c r="BU57" s="388"/>
      <c r="BV57" s="388"/>
    </row>
    <row r="58" spans="1:74" s="1" customFormat="1" ht="24.75" customHeight="1" x14ac:dyDescent="0.25">
      <c r="A58" s="66"/>
      <c r="B58" s="238"/>
      <c r="C58" s="238"/>
      <c r="D58" s="230"/>
      <c r="E58" s="230"/>
      <c r="F58" s="230"/>
      <c r="G58" s="230"/>
      <c r="H58" s="231"/>
      <c r="I58" s="231"/>
      <c r="J58" s="2" t="s">
        <v>121</v>
      </c>
      <c r="K58" s="27"/>
      <c r="L58" s="27"/>
      <c r="M58" s="27"/>
      <c r="N58" s="27"/>
      <c r="O58" s="3"/>
      <c r="P58" s="3"/>
      <c r="Q58" s="3"/>
      <c r="R58" s="3"/>
      <c r="S58" s="3"/>
      <c r="T58" s="3"/>
      <c r="U58" s="3"/>
      <c r="V58" s="3"/>
      <c r="W58" s="3"/>
      <c r="X58" s="3"/>
      <c r="Y58" s="3"/>
      <c r="Z58" s="3"/>
      <c r="AA58" s="3"/>
      <c r="AB58" s="3"/>
      <c r="AC58" s="3"/>
      <c r="AD58" s="3"/>
      <c r="AE58" s="3"/>
      <c r="AF58" s="3"/>
      <c r="AG58" s="3"/>
      <c r="AH58" s="245"/>
      <c r="AI58" s="246"/>
      <c r="AJ58" s="246"/>
      <c r="AK58" s="246"/>
      <c r="AL58" s="247"/>
      <c r="AM58" s="3"/>
      <c r="AN58" s="190"/>
      <c r="AO58" s="3"/>
      <c r="AP58" s="3"/>
      <c r="AQ58" s="27"/>
      <c r="AR58" s="3"/>
      <c r="AS58" s="3"/>
      <c r="AT58" s="3"/>
      <c r="AU58" s="25"/>
      <c r="AV58" s="25"/>
      <c r="AW58" s="25"/>
      <c r="AX58" s="25"/>
      <c r="AY58" s="3"/>
      <c r="AZ58" s="3"/>
      <c r="BA58" s="3"/>
      <c r="BB58" s="3"/>
      <c r="BC58" s="3"/>
      <c r="BD58" s="3"/>
      <c r="BE58" s="3"/>
      <c r="BF58" s="47"/>
      <c r="BG58" s="276"/>
      <c r="BH58" s="41"/>
      <c r="BI58" s="22"/>
      <c r="BK58" s="387"/>
      <c r="BL58" s="389"/>
      <c r="BM58" s="389"/>
      <c r="BN58" s="389"/>
      <c r="BO58" s="389"/>
      <c r="BP58" s="389"/>
      <c r="BQ58" s="389"/>
      <c r="BR58" s="389"/>
      <c r="BS58" s="389"/>
      <c r="BT58" s="389"/>
      <c r="BU58" s="389"/>
      <c r="BV58" s="389"/>
    </row>
    <row r="59" spans="1:74" s="1" customFormat="1" ht="27" customHeight="1" x14ac:dyDescent="0.25">
      <c r="A59" s="66"/>
      <c r="B59" s="238" t="s">
        <v>186</v>
      </c>
      <c r="C59" s="238"/>
      <c r="D59" s="230" t="s">
        <v>166</v>
      </c>
      <c r="E59" s="230" t="s">
        <v>166</v>
      </c>
      <c r="F59" s="230" t="s">
        <v>166</v>
      </c>
      <c r="G59" s="230" t="s">
        <v>166</v>
      </c>
      <c r="H59" s="231" t="s">
        <v>117</v>
      </c>
      <c r="I59" s="231" t="s">
        <v>187</v>
      </c>
      <c r="J59" s="19" t="s">
        <v>118</v>
      </c>
      <c r="K59" s="245" t="s">
        <v>119</v>
      </c>
      <c r="L59" s="246"/>
      <c r="M59" s="246"/>
      <c r="N59" s="247"/>
      <c r="O59" s="3"/>
      <c r="P59" s="3"/>
      <c r="Q59" s="3"/>
      <c r="R59" s="3"/>
      <c r="S59" s="3"/>
      <c r="T59" s="3"/>
      <c r="U59" s="3"/>
      <c r="V59" s="3"/>
      <c r="W59" s="3"/>
      <c r="X59" s="3"/>
      <c r="Y59" s="3"/>
      <c r="Z59" s="3"/>
      <c r="AA59" s="3"/>
      <c r="AB59" s="3"/>
      <c r="AC59" s="3"/>
      <c r="AD59" s="3"/>
      <c r="AE59" s="3"/>
      <c r="AF59" s="3"/>
      <c r="AG59" s="3"/>
      <c r="AH59" s="3"/>
      <c r="AI59" s="3"/>
      <c r="AJ59" s="3"/>
      <c r="AK59" s="3"/>
      <c r="AL59" s="3"/>
      <c r="AM59" s="3"/>
      <c r="AN59" s="190"/>
      <c r="AO59" s="3"/>
      <c r="AP59" s="3"/>
      <c r="AQ59" s="209"/>
      <c r="AR59" s="4"/>
      <c r="AS59" s="4"/>
      <c r="AT59" s="4"/>
      <c r="AU59" s="3"/>
      <c r="AV59" s="3"/>
      <c r="AW59" s="3"/>
      <c r="AX59" s="3"/>
      <c r="AY59" s="3"/>
      <c r="AZ59" s="3"/>
      <c r="BA59" s="3"/>
      <c r="BB59" s="3"/>
      <c r="BC59" s="5"/>
      <c r="BD59" s="5"/>
      <c r="BE59" s="242" t="s">
        <v>119</v>
      </c>
      <c r="BF59" s="243"/>
      <c r="BG59" s="276" t="s">
        <v>188</v>
      </c>
      <c r="BH59" s="41">
        <v>1</v>
      </c>
      <c r="BI59" s="22">
        <v>16</v>
      </c>
      <c r="BK59" s="387" t="s">
        <v>189</v>
      </c>
      <c r="BL59" s="388" t="s">
        <v>190</v>
      </c>
      <c r="BM59" s="395">
        <v>45687</v>
      </c>
      <c r="BN59" s="388" t="s">
        <v>172</v>
      </c>
      <c r="BO59" s="388" t="s">
        <v>172</v>
      </c>
      <c r="BP59" s="388" t="s">
        <v>172</v>
      </c>
      <c r="BQ59" s="388" t="s">
        <v>172</v>
      </c>
      <c r="BR59" s="388" t="s">
        <v>172</v>
      </c>
      <c r="BS59" s="388" t="s">
        <v>172</v>
      </c>
      <c r="BT59" s="388" t="s">
        <v>172</v>
      </c>
      <c r="BU59" s="388" t="s">
        <v>172</v>
      </c>
      <c r="BV59" s="388" t="s">
        <v>172</v>
      </c>
    </row>
    <row r="60" spans="1:74" s="1" customFormat="1" ht="38.25" customHeight="1" x14ac:dyDescent="0.25">
      <c r="A60" s="66"/>
      <c r="B60" s="238"/>
      <c r="C60" s="238"/>
      <c r="D60" s="230"/>
      <c r="E60" s="230"/>
      <c r="F60" s="230"/>
      <c r="G60" s="230"/>
      <c r="H60" s="231"/>
      <c r="I60" s="231"/>
      <c r="J60" s="2" t="s">
        <v>121</v>
      </c>
      <c r="K60" s="314"/>
      <c r="L60" s="315"/>
      <c r="M60" s="315"/>
      <c r="N60" s="316"/>
      <c r="O60" s="3"/>
      <c r="P60" s="3"/>
      <c r="Q60" s="3"/>
      <c r="R60" s="3"/>
      <c r="S60" s="3"/>
      <c r="T60" s="3"/>
      <c r="U60" s="3"/>
      <c r="V60" s="3"/>
      <c r="W60" s="3"/>
      <c r="X60" s="3"/>
      <c r="Y60" s="3"/>
      <c r="Z60" s="3"/>
      <c r="AA60" s="3"/>
      <c r="AB60" s="3"/>
      <c r="AC60" s="3"/>
      <c r="AD60" s="3"/>
      <c r="AE60" s="3"/>
      <c r="AF60" s="3"/>
      <c r="AG60" s="3"/>
      <c r="AH60" s="3"/>
      <c r="AI60" s="3"/>
      <c r="AJ60" s="3"/>
      <c r="AK60" s="3"/>
      <c r="AL60" s="3"/>
      <c r="AM60" s="3"/>
      <c r="AN60" s="190"/>
      <c r="AO60" s="3"/>
      <c r="AP60" s="3"/>
      <c r="AQ60" s="209"/>
      <c r="AR60" s="4"/>
      <c r="AS60" s="4"/>
      <c r="AT60" s="4"/>
      <c r="AU60" s="3"/>
      <c r="AV60" s="3"/>
      <c r="AW60" s="3"/>
      <c r="AX60" s="3"/>
      <c r="AY60" s="3"/>
      <c r="AZ60" s="3"/>
      <c r="BA60" s="3"/>
      <c r="BB60" s="3"/>
      <c r="BC60" s="5"/>
      <c r="BD60" s="5"/>
      <c r="BE60" s="242"/>
      <c r="BF60" s="243"/>
      <c r="BG60" s="276"/>
      <c r="BH60" s="41"/>
      <c r="BI60" s="22"/>
      <c r="BK60" s="387"/>
      <c r="BL60" s="389"/>
      <c r="BM60" s="389"/>
      <c r="BN60" s="389"/>
      <c r="BO60" s="389"/>
      <c r="BP60" s="389"/>
      <c r="BQ60" s="389"/>
      <c r="BR60" s="389"/>
      <c r="BS60" s="389"/>
      <c r="BT60" s="389"/>
      <c r="BU60" s="389"/>
      <c r="BV60" s="389"/>
    </row>
    <row r="61" spans="1:74" s="1" customFormat="1" ht="27" customHeight="1" x14ac:dyDescent="0.25">
      <c r="A61" s="66"/>
      <c r="B61" s="238" t="s">
        <v>191</v>
      </c>
      <c r="C61" s="238"/>
      <c r="D61" s="230" t="s">
        <v>166</v>
      </c>
      <c r="E61" s="230" t="s">
        <v>166</v>
      </c>
      <c r="F61" s="230" t="s">
        <v>166</v>
      </c>
      <c r="G61" s="230" t="s">
        <v>166</v>
      </c>
      <c r="H61" s="231" t="s">
        <v>117</v>
      </c>
      <c r="I61" s="231" t="s">
        <v>192</v>
      </c>
      <c r="J61" s="19" t="s">
        <v>118</v>
      </c>
      <c r="K61" s="245" t="s">
        <v>119</v>
      </c>
      <c r="L61" s="246"/>
      <c r="M61" s="246"/>
      <c r="N61" s="247"/>
      <c r="O61" s="3"/>
      <c r="P61" s="3"/>
      <c r="Q61" s="3"/>
      <c r="R61" s="3"/>
      <c r="S61" s="3"/>
      <c r="T61" s="3"/>
      <c r="U61" s="3"/>
      <c r="V61" s="3"/>
      <c r="W61" s="3"/>
      <c r="X61" s="3"/>
      <c r="Y61" s="3"/>
      <c r="Z61" s="3"/>
      <c r="AA61" s="3"/>
      <c r="AB61" s="3"/>
      <c r="AC61" s="3"/>
      <c r="AD61" s="3"/>
      <c r="AE61" s="3"/>
      <c r="AF61" s="3"/>
      <c r="AG61" s="3"/>
      <c r="AH61" s="3"/>
      <c r="AI61" s="245" t="s">
        <v>119</v>
      </c>
      <c r="AJ61" s="246"/>
      <c r="AK61" s="246"/>
      <c r="AL61" s="247"/>
      <c r="AM61" s="3"/>
      <c r="AN61" s="190"/>
      <c r="AO61" s="3"/>
      <c r="AP61" s="3"/>
      <c r="AQ61" s="209"/>
      <c r="AR61" s="4"/>
      <c r="AS61" s="4"/>
      <c r="AT61" s="4"/>
      <c r="AU61" s="3"/>
      <c r="AV61" s="3"/>
      <c r="AW61" s="3"/>
      <c r="AX61" s="3"/>
      <c r="AY61" s="3"/>
      <c r="AZ61" s="3"/>
      <c r="BA61" s="3"/>
      <c r="BB61" s="3"/>
      <c r="BC61" s="242" t="s">
        <v>119</v>
      </c>
      <c r="BD61" s="243"/>
      <c r="BE61" s="5"/>
      <c r="BF61" s="5"/>
      <c r="BG61" s="276" t="s">
        <v>193</v>
      </c>
      <c r="BH61" s="41">
        <v>2</v>
      </c>
      <c r="BI61" s="22">
        <v>2</v>
      </c>
      <c r="BK61" s="387" t="s">
        <v>194</v>
      </c>
      <c r="BL61" s="395">
        <v>45686</v>
      </c>
      <c r="BM61" s="388"/>
      <c r="BN61" s="388" t="s">
        <v>171</v>
      </c>
      <c r="BO61" s="388" t="s">
        <v>172</v>
      </c>
      <c r="BP61" s="388" t="s">
        <v>172</v>
      </c>
      <c r="BQ61" s="388" t="s">
        <v>195</v>
      </c>
      <c r="BR61" s="388" t="s">
        <v>172</v>
      </c>
      <c r="BS61" s="388" t="s">
        <v>172</v>
      </c>
      <c r="BT61" s="388" t="s">
        <v>196</v>
      </c>
      <c r="BU61" s="388" t="s">
        <v>172</v>
      </c>
      <c r="BV61" s="388" t="s">
        <v>172</v>
      </c>
    </row>
    <row r="62" spans="1:74" s="1" customFormat="1" ht="39" customHeight="1" x14ac:dyDescent="0.25">
      <c r="A62" s="66"/>
      <c r="B62" s="238"/>
      <c r="C62" s="238"/>
      <c r="D62" s="230"/>
      <c r="E62" s="230"/>
      <c r="F62" s="230"/>
      <c r="G62" s="230"/>
      <c r="H62" s="231"/>
      <c r="I62" s="231"/>
      <c r="J62" s="2" t="s">
        <v>121</v>
      </c>
      <c r="K62" s="359"/>
      <c r="L62" s="360"/>
      <c r="M62" s="360"/>
      <c r="N62" s="361"/>
      <c r="O62" s="42"/>
      <c r="P62" s="42"/>
      <c r="Q62" s="42"/>
      <c r="R62" s="42"/>
      <c r="S62" s="42"/>
      <c r="T62" s="42"/>
      <c r="U62" s="42"/>
      <c r="V62" s="42"/>
      <c r="W62" s="42"/>
      <c r="X62" s="42"/>
      <c r="Y62" s="42"/>
      <c r="Z62" s="42"/>
      <c r="AA62" s="42"/>
      <c r="AB62" s="42"/>
      <c r="AC62" s="42"/>
      <c r="AD62" s="42"/>
      <c r="AE62" s="42"/>
      <c r="AF62" s="42"/>
      <c r="AG62" s="42"/>
      <c r="AH62" s="42"/>
      <c r="AI62" s="224"/>
      <c r="AJ62" s="225"/>
      <c r="AK62" s="225"/>
      <c r="AL62" s="226"/>
      <c r="AM62" s="42"/>
      <c r="AN62" s="193"/>
      <c r="AO62" s="42"/>
      <c r="AP62" s="42"/>
      <c r="AQ62" s="191"/>
      <c r="AR62" s="81"/>
      <c r="AS62" s="81"/>
      <c r="AT62" s="81"/>
      <c r="AU62" s="42"/>
      <c r="AV62" s="42"/>
      <c r="AW62" s="42"/>
      <c r="AX62" s="42"/>
      <c r="AY62" s="42"/>
      <c r="AZ62" s="42"/>
      <c r="BA62" s="42"/>
      <c r="BB62" s="42"/>
      <c r="BC62" s="354"/>
      <c r="BD62" s="355"/>
      <c r="BE62" s="82"/>
      <c r="BF62" s="5"/>
      <c r="BG62" s="276"/>
      <c r="BH62" s="41"/>
      <c r="BI62" s="22"/>
      <c r="BK62" s="387"/>
      <c r="BL62" s="389"/>
      <c r="BM62" s="389"/>
      <c r="BN62" s="389"/>
      <c r="BO62" s="389"/>
      <c r="BP62" s="389"/>
      <c r="BQ62" s="389"/>
      <c r="BR62" s="389"/>
      <c r="BS62" s="389"/>
      <c r="BT62" s="389"/>
      <c r="BU62" s="389"/>
      <c r="BV62" s="389"/>
    </row>
    <row r="63" spans="1:74" s="1" customFormat="1" ht="21.75" customHeight="1" x14ac:dyDescent="0.25">
      <c r="A63" s="66"/>
      <c r="B63" s="238" t="s">
        <v>197</v>
      </c>
      <c r="C63" s="238"/>
      <c r="D63" s="230"/>
      <c r="E63" s="230"/>
      <c r="F63" s="230" t="s">
        <v>166</v>
      </c>
      <c r="G63" s="230"/>
      <c r="H63" s="231" t="s">
        <v>117</v>
      </c>
      <c r="I63" s="231" t="s">
        <v>198</v>
      </c>
      <c r="J63" s="19" t="s">
        <v>118</v>
      </c>
      <c r="K63" s="245" t="s">
        <v>119</v>
      </c>
      <c r="L63" s="246"/>
      <c r="M63" s="246"/>
      <c r="N63" s="246"/>
      <c r="O63" s="246"/>
      <c r="P63" s="246"/>
      <c r="Q63" s="247"/>
      <c r="R63" s="3"/>
      <c r="S63" s="3"/>
      <c r="T63" s="3"/>
      <c r="U63" s="3"/>
      <c r="V63" s="3"/>
      <c r="W63" s="3"/>
      <c r="X63" s="3"/>
      <c r="Y63" s="3"/>
      <c r="Z63" s="3"/>
      <c r="AA63" s="3"/>
      <c r="AB63" s="3"/>
      <c r="AC63" s="3"/>
      <c r="AD63" s="3"/>
      <c r="AE63" s="3"/>
      <c r="AF63" s="3"/>
      <c r="AG63" s="3"/>
      <c r="AH63" s="3"/>
      <c r="AI63" s="3"/>
      <c r="AJ63" s="3"/>
      <c r="AK63" s="3"/>
      <c r="AL63" s="3"/>
      <c r="AM63" s="3"/>
      <c r="AN63" s="190"/>
      <c r="AO63" s="3"/>
      <c r="AP63" s="3"/>
      <c r="AQ63" s="209"/>
      <c r="AR63" s="245" t="s">
        <v>119</v>
      </c>
      <c r="AS63" s="246"/>
      <c r="AT63" s="246"/>
      <c r="AU63" s="246"/>
      <c r="AV63" s="246"/>
      <c r="AW63" s="246"/>
      <c r="AX63" s="246"/>
      <c r="AY63" s="247"/>
      <c r="AZ63" s="3"/>
      <c r="BA63" s="3"/>
      <c r="BB63" s="3"/>
      <c r="BC63" s="5"/>
      <c r="BD63" s="5"/>
      <c r="BE63" s="5"/>
      <c r="BF63" s="5"/>
      <c r="BG63" s="276" t="s">
        <v>188</v>
      </c>
      <c r="BH63" s="41">
        <v>1</v>
      </c>
      <c r="BI63" s="22">
        <v>2</v>
      </c>
      <c r="BK63" s="387"/>
      <c r="BL63" s="388"/>
      <c r="BM63" s="388"/>
      <c r="BN63" s="388"/>
      <c r="BO63" s="388"/>
      <c r="BP63" s="388"/>
      <c r="BQ63" s="388"/>
      <c r="BR63" s="388"/>
      <c r="BS63" s="388"/>
      <c r="BT63" s="388"/>
      <c r="BU63" s="388"/>
      <c r="BV63" s="388"/>
    </row>
    <row r="64" spans="1:74" s="1" customFormat="1" ht="21.75" customHeight="1" x14ac:dyDescent="0.25">
      <c r="A64" s="66"/>
      <c r="B64" s="238"/>
      <c r="C64" s="238"/>
      <c r="D64" s="230"/>
      <c r="E64" s="230"/>
      <c r="F64" s="230"/>
      <c r="G64" s="230"/>
      <c r="H64" s="231"/>
      <c r="I64" s="231"/>
      <c r="J64" s="2" t="s">
        <v>121</v>
      </c>
      <c r="K64" s="224"/>
      <c r="L64" s="225"/>
      <c r="M64" s="225"/>
      <c r="N64" s="225"/>
      <c r="O64" s="225"/>
      <c r="P64" s="225"/>
      <c r="Q64" s="226"/>
      <c r="R64" s="3"/>
      <c r="S64" s="3"/>
      <c r="T64" s="3"/>
      <c r="U64" s="3"/>
      <c r="V64" s="3"/>
      <c r="W64" s="3"/>
      <c r="X64" s="3"/>
      <c r="Y64" s="3"/>
      <c r="Z64" s="3"/>
      <c r="AA64" s="3"/>
      <c r="AB64" s="3"/>
      <c r="AC64" s="3"/>
      <c r="AD64" s="3"/>
      <c r="AE64" s="3"/>
      <c r="AF64" s="3"/>
      <c r="AG64" s="3"/>
      <c r="AH64" s="3"/>
      <c r="AI64" s="3"/>
      <c r="AJ64" s="3"/>
      <c r="AK64" s="3"/>
      <c r="AL64" s="3"/>
      <c r="AM64" s="3"/>
      <c r="AN64" s="190"/>
      <c r="AO64" s="3"/>
      <c r="AP64" s="3"/>
      <c r="AQ64" s="209"/>
      <c r="AR64" s="245"/>
      <c r="AS64" s="246"/>
      <c r="AT64" s="246"/>
      <c r="AU64" s="246"/>
      <c r="AV64" s="246"/>
      <c r="AW64" s="246"/>
      <c r="AX64" s="246"/>
      <c r="AY64" s="247"/>
      <c r="AZ64" s="3"/>
      <c r="BA64" s="3"/>
      <c r="BB64" s="3"/>
      <c r="BC64" s="5"/>
      <c r="BD64" s="5"/>
      <c r="BE64" s="5"/>
      <c r="BF64" s="5"/>
      <c r="BG64" s="276"/>
      <c r="BH64" s="41"/>
      <c r="BI64" s="22"/>
      <c r="BK64" s="387"/>
      <c r="BL64" s="389"/>
      <c r="BM64" s="389"/>
      <c r="BN64" s="389"/>
      <c r="BO64" s="389"/>
      <c r="BP64" s="389"/>
      <c r="BQ64" s="389"/>
      <c r="BR64" s="389"/>
      <c r="BS64" s="389"/>
      <c r="BT64" s="389"/>
      <c r="BU64" s="389"/>
      <c r="BV64" s="389"/>
    </row>
    <row r="65" spans="1:74" s="1" customFormat="1" ht="27.75" customHeight="1" x14ac:dyDescent="0.25">
      <c r="A65" s="66"/>
      <c r="B65" s="238" t="s">
        <v>199</v>
      </c>
      <c r="C65" s="238"/>
      <c r="D65" s="230"/>
      <c r="E65" s="230" t="s">
        <v>166</v>
      </c>
      <c r="F65" s="230" t="s">
        <v>166</v>
      </c>
      <c r="G65" s="230"/>
      <c r="H65" s="231" t="s">
        <v>117</v>
      </c>
      <c r="I65" s="231" t="s">
        <v>200</v>
      </c>
      <c r="J65" s="19" t="s">
        <v>118</v>
      </c>
      <c r="K65" s="3"/>
      <c r="L65" s="3"/>
      <c r="M65" s="3"/>
      <c r="N65" s="245" t="s">
        <v>119</v>
      </c>
      <c r="O65" s="246"/>
      <c r="P65" s="246"/>
      <c r="Q65" s="247"/>
      <c r="R65" s="3"/>
      <c r="S65" s="3"/>
      <c r="T65" s="3"/>
      <c r="U65" s="3"/>
      <c r="V65" s="3"/>
      <c r="W65" s="3"/>
      <c r="X65" s="3"/>
      <c r="Y65" s="3"/>
      <c r="Z65" s="3"/>
      <c r="AA65" s="3"/>
      <c r="AB65" s="3"/>
      <c r="AC65" s="3"/>
      <c r="AD65" s="3"/>
      <c r="AE65" s="3"/>
      <c r="AF65" s="3"/>
      <c r="AG65" s="3"/>
      <c r="AH65" s="3"/>
      <c r="AI65" s="3"/>
      <c r="AJ65" s="3"/>
      <c r="AK65" s="3"/>
      <c r="AL65" s="245" t="s">
        <v>119</v>
      </c>
      <c r="AM65" s="246"/>
      <c r="AN65" s="246"/>
      <c r="AO65" s="247"/>
      <c r="AP65" s="3"/>
      <c r="AQ65" s="209"/>
      <c r="AR65" s="4"/>
      <c r="AS65" s="4"/>
      <c r="AT65" s="4"/>
      <c r="AU65" s="3"/>
      <c r="AV65" s="3"/>
      <c r="AW65" s="3"/>
      <c r="AX65" s="3"/>
      <c r="AY65" s="3"/>
      <c r="AZ65" s="3"/>
      <c r="BA65" s="3"/>
      <c r="BB65" s="3"/>
      <c r="BC65" s="5"/>
      <c r="BD65" s="5"/>
      <c r="BE65" s="5"/>
      <c r="BF65" s="5"/>
      <c r="BG65" s="276" t="s">
        <v>201</v>
      </c>
      <c r="BH65" s="41">
        <v>2</v>
      </c>
      <c r="BI65" s="22">
        <v>2</v>
      </c>
      <c r="BK65" s="387" t="s">
        <v>202</v>
      </c>
      <c r="BL65" s="395">
        <v>45712</v>
      </c>
      <c r="BM65" s="395">
        <v>45713</v>
      </c>
      <c r="BN65" s="388" t="s">
        <v>172</v>
      </c>
      <c r="BO65" s="388" t="s">
        <v>172</v>
      </c>
      <c r="BP65" s="388" t="s">
        <v>172</v>
      </c>
      <c r="BQ65" s="388" t="s">
        <v>172</v>
      </c>
      <c r="BR65" s="388" t="s">
        <v>172</v>
      </c>
      <c r="BS65" s="388" t="s">
        <v>172</v>
      </c>
      <c r="BT65" s="388">
        <v>4</v>
      </c>
      <c r="BU65" s="396" t="s">
        <v>203</v>
      </c>
      <c r="BV65" s="388" t="s">
        <v>204</v>
      </c>
    </row>
    <row r="66" spans="1:74" s="1" customFormat="1" ht="27.75" customHeight="1" x14ac:dyDescent="0.25">
      <c r="A66" s="66"/>
      <c r="B66" s="238"/>
      <c r="C66" s="238"/>
      <c r="D66" s="230"/>
      <c r="E66" s="230"/>
      <c r="F66" s="230"/>
      <c r="G66" s="230"/>
      <c r="H66" s="231"/>
      <c r="I66" s="231"/>
      <c r="J66" s="2" t="s">
        <v>121</v>
      </c>
      <c r="K66" s="3"/>
      <c r="L66" s="3"/>
      <c r="M66" s="3"/>
      <c r="N66" s="224"/>
      <c r="O66" s="225"/>
      <c r="P66" s="225"/>
      <c r="Q66" s="226"/>
      <c r="R66" s="42"/>
      <c r="S66" s="42"/>
      <c r="T66" s="42"/>
      <c r="U66" s="42"/>
      <c r="V66" s="42"/>
      <c r="W66" s="42"/>
      <c r="X66" s="42"/>
      <c r="Y66" s="42"/>
      <c r="Z66" s="42"/>
      <c r="AA66" s="42"/>
      <c r="AB66" s="42"/>
      <c r="AC66" s="42"/>
      <c r="AD66" s="42"/>
      <c r="AE66" s="42"/>
      <c r="AF66" s="42"/>
      <c r="AG66" s="42"/>
      <c r="AH66" s="42"/>
      <c r="AI66" s="42"/>
      <c r="AJ66" s="42"/>
      <c r="AK66" s="42"/>
      <c r="AL66" s="224"/>
      <c r="AM66" s="225"/>
      <c r="AN66" s="225"/>
      <c r="AO66" s="226"/>
      <c r="AP66" s="3"/>
      <c r="AQ66" s="209"/>
      <c r="AR66" s="4"/>
      <c r="AS66" s="4"/>
      <c r="AT66" s="4"/>
      <c r="AU66" s="3"/>
      <c r="AV66" s="3"/>
      <c r="AW66" s="3"/>
      <c r="AX66" s="3"/>
      <c r="AY66" s="3"/>
      <c r="AZ66" s="3"/>
      <c r="BA66" s="3"/>
      <c r="BB66" s="3"/>
      <c r="BC66" s="5"/>
      <c r="BD66" s="5"/>
      <c r="BE66" s="5"/>
      <c r="BF66" s="5"/>
      <c r="BG66" s="276"/>
      <c r="BH66" s="41"/>
      <c r="BI66" s="22"/>
      <c r="BK66" s="387"/>
      <c r="BL66" s="389"/>
      <c r="BM66" s="389"/>
      <c r="BN66" s="389"/>
      <c r="BO66" s="389"/>
      <c r="BP66" s="389"/>
      <c r="BQ66" s="389"/>
      <c r="BR66" s="389"/>
      <c r="BS66" s="389"/>
      <c r="BT66" s="389"/>
      <c r="BU66" s="397"/>
      <c r="BV66" s="389"/>
    </row>
    <row r="67" spans="1:74" s="1" customFormat="1" ht="38.25" customHeight="1" x14ac:dyDescent="0.25">
      <c r="A67" s="66"/>
      <c r="B67" s="238" t="s">
        <v>205</v>
      </c>
      <c r="C67" s="238"/>
      <c r="D67" s="230"/>
      <c r="E67" s="230" t="s">
        <v>166</v>
      </c>
      <c r="F67" s="230" t="s">
        <v>166</v>
      </c>
      <c r="G67" s="230"/>
      <c r="H67" s="231" t="s">
        <v>117</v>
      </c>
      <c r="I67" s="231" t="s">
        <v>198</v>
      </c>
      <c r="J67" s="19" t="s">
        <v>118</v>
      </c>
      <c r="K67" s="245" t="s">
        <v>119</v>
      </c>
      <c r="L67" s="246"/>
      <c r="M67" s="246"/>
      <c r="N67" s="246"/>
      <c r="O67" s="246"/>
      <c r="P67" s="246"/>
      <c r="Q67" s="247"/>
      <c r="R67" s="3"/>
      <c r="S67" s="3"/>
      <c r="T67" s="3" t="s">
        <v>206</v>
      </c>
      <c r="U67" s="3"/>
      <c r="V67" s="3"/>
      <c r="W67" s="245" t="s">
        <v>119</v>
      </c>
      <c r="X67" s="246"/>
      <c r="Y67" s="246"/>
      <c r="Z67" s="247"/>
      <c r="AA67" s="3"/>
      <c r="AB67" s="3"/>
      <c r="AC67" s="3"/>
      <c r="AD67" s="3"/>
      <c r="AE67" s="3"/>
      <c r="AF67" s="3"/>
      <c r="AG67" s="3"/>
      <c r="AH67" s="3"/>
      <c r="AI67" s="245" t="s">
        <v>119</v>
      </c>
      <c r="AJ67" s="246"/>
      <c r="AK67" s="246"/>
      <c r="AL67" s="246"/>
      <c r="AM67" s="25"/>
      <c r="AN67" s="202"/>
      <c r="AO67" s="25"/>
      <c r="AP67" s="3"/>
      <c r="AQ67" s="209"/>
      <c r="AR67" s="4"/>
      <c r="AS67" s="4"/>
      <c r="AT67" s="4"/>
      <c r="AU67" s="245" t="s">
        <v>119</v>
      </c>
      <c r="AV67" s="246"/>
      <c r="AW67" s="246"/>
      <c r="AX67" s="246"/>
      <c r="AY67" s="25"/>
      <c r="AZ67" s="25"/>
      <c r="BA67" s="25"/>
      <c r="BB67" s="49"/>
      <c r="BC67" s="5"/>
      <c r="BD67" s="5"/>
      <c r="BE67" s="242" t="s">
        <v>119</v>
      </c>
      <c r="BF67" s="243"/>
      <c r="BG67" s="276" t="s">
        <v>188</v>
      </c>
      <c r="BH67" s="41">
        <v>3</v>
      </c>
      <c r="BI67" s="22">
        <v>4</v>
      </c>
      <c r="BK67" s="387" t="s">
        <v>207</v>
      </c>
      <c r="BL67" s="395">
        <v>45695</v>
      </c>
      <c r="BM67" s="395">
        <v>45695</v>
      </c>
      <c r="BN67" s="388" t="s">
        <v>171</v>
      </c>
      <c r="BO67" s="388" t="s">
        <v>172</v>
      </c>
      <c r="BP67" s="388" t="s">
        <v>172</v>
      </c>
      <c r="BQ67" s="388" t="s">
        <v>195</v>
      </c>
      <c r="BR67" s="388" t="s">
        <v>172</v>
      </c>
      <c r="BS67" s="388" t="s">
        <v>172</v>
      </c>
      <c r="BT67" s="388" t="s">
        <v>196</v>
      </c>
      <c r="BU67" s="388" t="s">
        <v>172</v>
      </c>
      <c r="BV67" s="388" t="s">
        <v>172</v>
      </c>
    </row>
    <row r="68" spans="1:74" s="1" customFormat="1" ht="38.25" customHeight="1" x14ac:dyDescent="0.25">
      <c r="A68" s="66"/>
      <c r="B68" s="238"/>
      <c r="C68" s="238"/>
      <c r="D68" s="230"/>
      <c r="E68" s="230"/>
      <c r="F68" s="230"/>
      <c r="G68" s="230"/>
      <c r="H68" s="231"/>
      <c r="I68" s="231"/>
      <c r="J68" s="2" t="s">
        <v>121</v>
      </c>
      <c r="K68" s="224"/>
      <c r="L68" s="225"/>
      <c r="M68" s="225"/>
      <c r="N68" s="225"/>
      <c r="O68" s="225"/>
      <c r="P68" s="225"/>
      <c r="Q68" s="226"/>
      <c r="R68" s="42"/>
      <c r="S68" s="42"/>
      <c r="T68" s="42"/>
      <c r="U68" s="42"/>
      <c r="V68" s="42"/>
      <c r="W68" s="224"/>
      <c r="X68" s="225"/>
      <c r="Y68" s="225"/>
      <c r="Z68" s="226"/>
      <c r="AA68" s="42"/>
      <c r="AB68" s="42"/>
      <c r="AC68" s="42"/>
      <c r="AD68" s="42"/>
      <c r="AE68" s="42"/>
      <c r="AF68" s="42"/>
      <c r="AG68" s="42"/>
      <c r="AH68" s="42"/>
      <c r="AI68" s="224"/>
      <c r="AJ68" s="225"/>
      <c r="AK68" s="225"/>
      <c r="AL68" s="226"/>
      <c r="AM68" s="80"/>
      <c r="AN68" s="203"/>
      <c r="AO68" s="80"/>
      <c r="AP68" s="42"/>
      <c r="AQ68" s="191"/>
      <c r="AR68" s="4"/>
      <c r="AS68" s="4"/>
      <c r="AT68" s="4"/>
      <c r="AU68" s="245"/>
      <c r="AV68" s="246"/>
      <c r="AW68" s="246"/>
      <c r="AX68" s="246"/>
      <c r="AY68" s="25"/>
      <c r="AZ68" s="25"/>
      <c r="BA68" s="25"/>
      <c r="BB68" s="49"/>
      <c r="BC68" s="5"/>
      <c r="BD68" s="5"/>
      <c r="BE68" s="242"/>
      <c r="BF68" s="243"/>
      <c r="BG68" s="276"/>
      <c r="BH68" s="41"/>
      <c r="BI68" s="22"/>
      <c r="BK68" s="387"/>
      <c r="BL68" s="389"/>
      <c r="BM68" s="389"/>
      <c r="BN68" s="389"/>
      <c r="BO68" s="389"/>
      <c r="BP68" s="389"/>
      <c r="BQ68" s="389"/>
      <c r="BR68" s="389"/>
      <c r="BS68" s="389"/>
      <c r="BT68" s="389"/>
      <c r="BU68" s="389"/>
      <c r="BV68" s="389"/>
    </row>
    <row r="69" spans="1:74" s="1" customFormat="1" ht="27" customHeight="1" x14ac:dyDescent="0.25">
      <c r="A69" s="66"/>
      <c r="B69" s="238" t="s">
        <v>208</v>
      </c>
      <c r="C69" s="238"/>
      <c r="D69" s="230"/>
      <c r="E69" s="230"/>
      <c r="F69" s="230"/>
      <c r="G69" s="230" t="s">
        <v>166</v>
      </c>
      <c r="H69" s="231" t="s">
        <v>117</v>
      </c>
      <c r="I69" s="231" t="s">
        <v>209</v>
      </c>
      <c r="J69" s="19" t="s">
        <v>118</v>
      </c>
      <c r="K69" s="245" t="s">
        <v>119</v>
      </c>
      <c r="L69" s="246"/>
      <c r="M69" s="246"/>
      <c r="N69" s="247"/>
      <c r="O69" s="3"/>
      <c r="P69" s="3"/>
      <c r="Q69" s="3"/>
      <c r="R69" s="3"/>
      <c r="S69" s="3"/>
      <c r="T69" s="3"/>
      <c r="U69" s="3"/>
      <c r="V69" s="3"/>
      <c r="W69" s="3"/>
      <c r="X69" s="3"/>
      <c r="Y69" s="3"/>
      <c r="Z69" s="3"/>
      <c r="AA69" s="3"/>
      <c r="AB69" s="3"/>
      <c r="AC69" s="3"/>
      <c r="AD69" s="3"/>
      <c r="AE69" s="3"/>
      <c r="AF69" s="3"/>
      <c r="AG69" s="3"/>
      <c r="AH69" s="3"/>
      <c r="AI69" s="245" t="s">
        <v>119</v>
      </c>
      <c r="AJ69" s="246"/>
      <c r="AK69" s="246"/>
      <c r="AL69" s="247"/>
      <c r="AM69" s="3"/>
      <c r="AN69" s="190"/>
      <c r="AO69" s="3"/>
      <c r="AP69" s="3"/>
      <c r="AQ69" s="209"/>
      <c r="AR69" s="4"/>
      <c r="AS69" s="4"/>
      <c r="AT69" s="4"/>
      <c r="AU69" s="3"/>
      <c r="AV69" s="3"/>
      <c r="AW69" s="3"/>
      <c r="AX69" s="3"/>
      <c r="AY69" s="3"/>
      <c r="AZ69" s="3"/>
      <c r="BA69" s="3"/>
      <c r="BB69" s="3"/>
      <c r="BC69" s="25"/>
      <c r="BD69" s="25"/>
      <c r="BE69" s="25"/>
      <c r="BF69" s="25"/>
      <c r="BG69" s="276" t="s">
        <v>193</v>
      </c>
      <c r="BH69" s="41">
        <v>2</v>
      </c>
      <c r="BI69" s="22">
        <v>2</v>
      </c>
      <c r="BK69" s="387" t="s">
        <v>210</v>
      </c>
      <c r="BL69" s="388" t="s">
        <v>211</v>
      </c>
      <c r="BM69" s="388"/>
      <c r="BN69" s="388" t="s">
        <v>172</v>
      </c>
      <c r="BO69" s="388" t="s">
        <v>172</v>
      </c>
      <c r="BP69" s="388" t="s">
        <v>172</v>
      </c>
      <c r="BQ69" s="388" t="s">
        <v>172</v>
      </c>
      <c r="BR69" s="388" t="s">
        <v>172</v>
      </c>
      <c r="BS69" s="388" t="s">
        <v>172</v>
      </c>
      <c r="BT69" s="388" t="s">
        <v>172</v>
      </c>
      <c r="BU69" s="388" t="s">
        <v>172</v>
      </c>
      <c r="BV69" s="388" t="s">
        <v>172</v>
      </c>
    </row>
    <row r="70" spans="1:74" s="1" customFormat="1" ht="45" customHeight="1" x14ac:dyDescent="0.25">
      <c r="A70" s="66"/>
      <c r="B70" s="238"/>
      <c r="C70" s="238"/>
      <c r="D70" s="230"/>
      <c r="E70" s="230"/>
      <c r="F70" s="230"/>
      <c r="G70" s="230"/>
      <c r="H70" s="231"/>
      <c r="I70" s="231"/>
      <c r="J70" s="2" t="s">
        <v>121</v>
      </c>
      <c r="K70" s="224"/>
      <c r="L70" s="225"/>
      <c r="M70" s="225"/>
      <c r="N70" s="226"/>
      <c r="O70" s="3"/>
      <c r="P70" s="3"/>
      <c r="Q70" s="3"/>
      <c r="R70" s="3"/>
      <c r="S70" s="3"/>
      <c r="T70" s="3"/>
      <c r="U70" s="3"/>
      <c r="V70" s="3"/>
      <c r="W70" s="3"/>
      <c r="X70" s="3"/>
      <c r="Y70" s="3"/>
      <c r="Z70" s="3"/>
      <c r="AA70" s="3"/>
      <c r="AB70" s="3"/>
      <c r="AC70" s="3"/>
      <c r="AD70" s="3"/>
      <c r="AE70" s="3"/>
      <c r="AF70" s="3"/>
      <c r="AG70" s="3"/>
      <c r="AH70" s="3"/>
      <c r="AI70" s="245"/>
      <c r="AJ70" s="246"/>
      <c r="AK70" s="246"/>
      <c r="AL70" s="247"/>
      <c r="AM70" s="3"/>
      <c r="AN70" s="190"/>
      <c r="AO70" s="3"/>
      <c r="AP70" s="3"/>
      <c r="AQ70" s="209"/>
      <c r="AR70" s="4"/>
      <c r="AS70" s="4"/>
      <c r="AT70" s="4"/>
      <c r="AU70" s="3"/>
      <c r="AV70" s="3"/>
      <c r="AW70" s="3"/>
      <c r="AX70" s="3"/>
      <c r="AY70" s="3"/>
      <c r="AZ70" s="3"/>
      <c r="BA70" s="3"/>
      <c r="BB70" s="3"/>
      <c r="BC70" s="25"/>
      <c r="BD70" s="25"/>
      <c r="BE70" s="25"/>
      <c r="BF70" s="25"/>
      <c r="BG70" s="276"/>
      <c r="BH70" s="41"/>
      <c r="BI70" s="22"/>
      <c r="BK70" s="387"/>
      <c r="BL70" s="389"/>
      <c r="BM70" s="389"/>
      <c r="BN70" s="389"/>
      <c r="BO70" s="389"/>
      <c r="BP70" s="389"/>
      <c r="BQ70" s="389"/>
      <c r="BR70" s="389"/>
      <c r="BS70" s="389"/>
      <c r="BT70" s="389"/>
      <c r="BU70" s="389"/>
      <c r="BV70" s="389"/>
    </row>
    <row r="71" spans="1:74" s="1" customFormat="1" ht="27.75" customHeight="1" x14ac:dyDescent="0.25">
      <c r="A71" s="66"/>
      <c r="B71" s="238" t="s">
        <v>212</v>
      </c>
      <c r="C71" s="238"/>
      <c r="D71" s="230"/>
      <c r="E71" s="230"/>
      <c r="F71" s="230" t="s">
        <v>166</v>
      </c>
      <c r="G71" s="230"/>
      <c r="H71" s="231" t="s">
        <v>117</v>
      </c>
      <c r="I71" s="231" t="s">
        <v>213</v>
      </c>
      <c r="J71" s="19" t="s">
        <v>118</v>
      </c>
      <c r="K71" s="159"/>
      <c r="L71" s="159"/>
      <c r="M71" s="160"/>
      <c r="N71" s="160"/>
      <c r="O71" s="379" t="s">
        <v>119</v>
      </c>
      <c r="P71" s="380"/>
      <c r="Q71" s="380"/>
      <c r="R71" s="381"/>
      <c r="S71" s="159"/>
      <c r="T71" s="160"/>
      <c r="U71" s="160"/>
      <c r="V71" s="160"/>
      <c r="W71" s="160"/>
      <c r="X71" s="3"/>
      <c r="Y71" s="3"/>
      <c r="Z71" s="3"/>
      <c r="AA71" s="3"/>
      <c r="AB71" s="3"/>
      <c r="AC71" s="3"/>
      <c r="AD71" s="3"/>
      <c r="AE71" s="3"/>
      <c r="AF71" s="3"/>
      <c r="AG71" s="3"/>
      <c r="AH71" s="3"/>
      <c r="AI71" s="3"/>
      <c r="AJ71" s="3"/>
      <c r="AK71" s="3"/>
      <c r="AL71" s="3"/>
      <c r="AM71" s="245" t="s">
        <v>119</v>
      </c>
      <c r="AN71" s="246"/>
      <c r="AO71" s="246"/>
      <c r="AP71" s="247"/>
      <c r="AQ71" s="209"/>
      <c r="AR71" s="4"/>
      <c r="AS71" s="4"/>
      <c r="AT71" s="4"/>
      <c r="AU71" s="3"/>
      <c r="AV71" s="3"/>
      <c r="AW71" s="3"/>
      <c r="AX71" s="3"/>
      <c r="AY71" s="3"/>
      <c r="AZ71" s="3"/>
      <c r="BA71" s="3"/>
      <c r="BB71" s="3"/>
      <c r="BC71" s="5"/>
      <c r="BD71" s="5"/>
      <c r="BE71" s="5"/>
      <c r="BF71" s="5"/>
      <c r="BG71" s="276" t="s">
        <v>214</v>
      </c>
      <c r="BH71" s="41">
        <v>2</v>
      </c>
      <c r="BI71" s="22">
        <v>2</v>
      </c>
      <c r="BK71" s="387" t="s">
        <v>215</v>
      </c>
      <c r="BL71" s="388" t="s">
        <v>216</v>
      </c>
      <c r="BM71" s="388" t="s">
        <v>217</v>
      </c>
      <c r="BN71" s="388" t="s">
        <v>172</v>
      </c>
      <c r="BO71" s="388" t="s">
        <v>172</v>
      </c>
      <c r="BP71" s="388" t="s">
        <v>172</v>
      </c>
      <c r="BQ71" s="388" t="s">
        <v>172</v>
      </c>
      <c r="BR71" s="388" t="s">
        <v>172</v>
      </c>
      <c r="BS71" s="388" t="s">
        <v>172</v>
      </c>
      <c r="BT71" s="388" t="s">
        <v>172</v>
      </c>
      <c r="BU71" s="388" t="s">
        <v>172</v>
      </c>
      <c r="BV71" s="388" t="s">
        <v>172</v>
      </c>
    </row>
    <row r="72" spans="1:74" s="1" customFormat="1" ht="27.75" customHeight="1" x14ac:dyDescent="0.25">
      <c r="A72" s="66"/>
      <c r="B72" s="238"/>
      <c r="C72" s="238"/>
      <c r="D72" s="313"/>
      <c r="E72" s="313"/>
      <c r="F72" s="313"/>
      <c r="G72" s="313"/>
      <c r="H72" s="358"/>
      <c r="I72" s="231"/>
      <c r="J72" s="73" t="s">
        <v>121</v>
      </c>
      <c r="K72" s="74"/>
      <c r="L72" s="74"/>
      <c r="M72" s="25"/>
      <c r="N72" s="25"/>
      <c r="O72" s="224"/>
      <c r="P72" s="225"/>
      <c r="Q72" s="225"/>
      <c r="R72" s="226"/>
      <c r="S72" s="74"/>
      <c r="T72" s="25"/>
      <c r="U72" s="25"/>
      <c r="V72" s="25"/>
      <c r="W72" s="25"/>
      <c r="X72" s="74"/>
      <c r="Y72" s="74"/>
      <c r="Z72" s="74"/>
      <c r="AA72" s="74"/>
      <c r="AB72" s="74"/>
      <c r="AC72" s="74"/>
      <c r="AD72" s="74"/>
      <c r="AE72" s="74"/>
      <c r="AF72" s="74"/>
      <c r="AG72" s="74"/>
      <c r="AH72" s="74"/>
      <c r="AI72" s="74"/>
      <c r="AJ72" s="74"/>
      <c r="AK72" s="74"/>
      <c r="AL72" s="74"/>
      <c r="AM72" s="363"/>
      <c r="AN72" s="364"/>
      <c r="AO72" s="364"/>
      <c r="AP72" s="365"/>
      <c r="AQ72" s="211"/>
      <c r="AR72" s="75"/>
      <c r="AS72" s="75"/>
      <c r="AT72" s="75"/>
      <c r="AU72" s="74"/>
      <c r="AV72" s="74"/>
      <c r="AW72" s="74"/>
      <c r="AX72" s="74"/>
      <c r="AY72" s="74"/>
      <c r="AZ72" s="74"/>
      <c r="BA72" s="74"/>
      <c r="BB72" s="74"/>
      <c r="BC72" s="76"/>
      <c r="BD72" s="76"/>
      <c r="BE72" s="76"/>
      <c r="BF72" s="76"/>
      <c r="BG72" s="353"/>
      <c r="BH72" s="41"/>
      <c r="BI72" s="22"/>
      <c r="BK72" s="387"/>
      <c r="BL72" s="389"/>
      <c r="BM72" s="389"/>
      <c r="BN72" s="389"/>
      <c r="BO72" s="389"/>
      <c r="BP72" s="389"/>
      <c r="BQ72" s="389"/>
      <c r="BR72" s="389"/>
      <c r="BS72" s="389"/>
      <c r="BT72" s="389"/>
      <c r="BU72" s="389"/>
      <c r="BV72" s="389"/>
    </row>
    <row r="73" spans="1:74" s="1" customFormat="1" ht="30" customHeight="1" x14ac:dyDescent="0.25">
      <c r="A73" s="66"/>
      <c r="B73" s="357" t="s">
        <v>218</v>
      </c>
      <c r="C73" s="357"/>
      <c r="D73" s="230"/>
      <c r="E73" s="230"/>
      <c r="F73" s="230" t="s">
        <v>166</v>
      </c>
      <c r="G73" s="230"/>
      <c r="H73" s="231" t="s">
        <v>117</v>
      </c>
      <c r="I73" s="231" t="s">
        <v>219</v>
      </c>
      <c r="J73" s="19" t="s">
        <v>118</v>
      </c>
      <c r="K73" s="3"/>
      <c r="L73" s="3"/>
      <c r="M73" s="3"/>
      <c r="N73" s="3"/>
      <c r="O73" s="3"/>
      <c r="P73" s="3"/>
      <c r="Q73" s="3"/>
      <c r="R73" s="378" t="s">
        <v>119</v>
      </c>
      <c r="S73" s="378"/>
      <c r="T73" s="378"/>
      <c r="U73" s="3"/>
      <c r="V73" s="3"/>
      <c r="W73" s="3"/>
      <c r="X73" s="3"/>
      <c r="Y73" s="3"/>
      <c r="Z73" s="3"/>
      <c r="AA73" s="3"/>
      <c r="AB73" s="3"/>
      <c r="AC73" s="3"/>
      <c r="AD73" s="3"/>
      <c r="AE73" s="3"/>
      <c r="AF73" s="3"/>
      <c r="AG73" s="3"/>
      <c r="AH73" s="3"/>
      <c r="AI73" s="3"/>
      <c r="AJ73" s="3"/>
      <c r="AK73" s="3"/>
      <c r="AL73" s="3"/>
      <c r="AM73" s="3"/>
      <c r="AN73" s="190"/>
      <c r="AO73" s="3"/>
      <c r="AP73" s="3"/>
      <c r="AQ73" s="209"/>
      <c r="AR73" s="4"/>
      <c r="AS73" s="4"/>
      <c r="AT73" s="4"/>
      <c r="AU73" s="3"/>
      <c r="AV73" s="3"/>
      <c r="AW73" s="3"/>
      <c r="AX73" s="3"/>
      <c r="AY73" s="3"/>
      <c r="AZ73" s="3"/>
      <c r="BA73" s="3"/>
      <c r="BB73" s="3"/>
      <c r="BC73" s="5"/>
      <c r="BD73" s="5"/>
      <c r="BE73" s="5"/>
      <c r="BF73" s="5"/>
      <c r="BG73" s="276" t="s">
        <v>188</v>
      </c>
      <c r="BH73" s="41">
        <v>1</v>
      </c>
      <c r="BI73" s="22">
        <v>1</v>
      </c>
      <c r="BK73" s="387" t="s">
        <v>220</v>
      </c>
      <c r="BL73" s="395">
        <v>45728</v>
      </c>
      <c r="BM73" s="388"/>
      <c r="BN73" s="388" t="s">
        <v>172</v>
      </c>
      <c r="BO73" s="388" t="s">
        <v>172</v>
      </c>
      <c r="BP73" s="388" t="s">
        <v>172</v>
      </c>
      <c r="BQ73" s="388">
        <v>1</v>
      </c>
      <c r="BR73" s="398" t="s">
        <v>221</v>
      </c>
      <c r="BS73" s="388"/>
      <c r="BT73" s="388">
        <v>1</v>
      </c>
      <c r="BU73" s="398" t="s">
        <v>222</v>
      </c>
      <c r="BV73" s="388"/>
    </row>
    <row r="74" spans="1:74" s="1" customFormat="1" ht="27" customHeight="1" x14ac:dyDescent="0.25">
      <c r="A74" s="66"/>
      <c r="B74" s="238"/>
      <c r="C74" s="238"/>
      <c r="D74" s="230"/>
      <c r="E74" s="230"/>
      <c r="F74" s="230"/>
      <c r="G74" s="230"/>
      <c r="H74" s="231"/>
      <c r="I74" s="231"/>
      <c r="J74" s="2" t="s">
        <v>121</v>
      </c>
      <c r="K74" s="3"/>
      <c r="L74" s="3"/>
      <c r="M74" s="3"/>
      <c r="N74" s="3"/>
      <c r="O74" s="3"/>
      <c r="P74" s="3"/>
      <c r="Q74" s="3"/>
      <c r="R74" s="366"/>
      <c r="S74" s="366"/>
      <c r="T74" s="366"/>
      <c r="U74" s="3"/>
      <c r="V74" s="3"/>
      <c r="W74" s="3"/>
      <c r="X74" s="3"/>
      <c r="Y74" s="3"/>
      <c r="Z74" s="3"/>
      <c r="AA74" s="3"/>
      <c r="AB74" s="3"/>
      <c r="AC74" s="3"/>
      <c r="AD74" s="3"/>
      <c r="AE74" s="3"/>
      <c r="AF74" s="3"/>
      <c r="AG74" s="3"/>
      <c r="AH74" s="3"/>
      <c r="AI74" s="3"/>
      <c r="AJ74" s="3"/>
      <c r="AK74" s="3"/>
      <c r="AL74" s="3"/>
      <c r="AM74" s="3"/>
      <c r="AN74" s="190"/>
      <c r="AO74" s="3"/>
      <c r="AP74" s="3"/>
      <c r="AQ74" s="209"/>
      <c r="AR74" s="4"/>
      <c r="AS74" s="4"/>
      <c r="AT74" s="4"/>
      <c r="AU74" s="3"/>
      <c r="AV74" s="3"/>
      <c r="AW74" s="3"/>
      <c r="AX74" s="3"/>
      <c r="AY74" s="3"/>
      <c r="AZ74" s="3"/>
      <c r="BA74" s="3"/>
      <c r="BB74" s="3"/>
      <c r="BC74" s="5"/>
      <c r="BD74" s="5"/>
      <c r="BE74" s="5"/>
      <c r="BF74" s="5"/>
      <c r="BG74" s="276"/>
      <c r="BH74" s="41"/>
      <c r="BI74" s="22"/>
      <c r="BK74" s="387"/>
      <c r="BL74" s="389"/>
      <c r="BM74" s="389"/>
      <c r="BN74" s="389"/>
      <c r="BO74" s="389"/>
      <c r="BP74" s="389"/>
      <c r="BQ74" s="389"/>
      <c r="BR74" s="399"/>
      <c r="BS74" s="389"/>
      <c r="BT74" s="389"/>
      <c r="BU74" s="399"/>
      <c r="BV74" s="389"/>
    </row>
    <row r="75" spans="1:74" s="1" customFormat="1" ht="30" customHeight="1" x14ac:dyDescent="0.25">
      <c r="A75" s="66"/>
      <c r="B75" s="371" t="s">
        <v>223</v>
      </c>
      <c r="C75" s="372"/>
      <c r="D75" s="230" t="s">
        <v>166</v>
      </c>
      <c r="E75" s="230" t="s">
        <v>166</v>
      </c>
      <c r="F75" s="230" t="s">
        <v>166</v>
      </c>
      <c r="G75" s="230" t="s">
        <v>166</v>
      </c>
      <c r="H75" s="231" t="s">
        <v>117</v>
      </c>
      <c r="I75" s="231" t="s">
        <v>224</v>
      </c>
      <c r="J75" s="19" t="s">
        <v>118</v>
      </c>
      <c r="K75" s="292" t="s">
        <v>225</v>
      </c>
      <c r="L75" s="293"/>
      <c r="M75" s="293"/>
      <c r="N75" s="293"/>
      <c r="O75" s="293"/>
      <c r="P75" s="293"/>
      <c r="Q75" s="293"/>
      <c r="R75" s="293"/>
      <c r="S75" s="293"/>
      <c r="T75" s="293"/>
      <c r="U75" s="293"/>
      <c r="V75" s="293"/>
      <c r="W75" s="293"/>
      <c r="X75" s="293"/>
      <c r="Y75" s="293"/>
      <c r="Z75" s="293"/>
      <c r="AA75" s="293"/>
      <c r="AB75" s="293"/>
      <c r="AC75" s="293"/>
      <c r="AD75" s="293"/>
      <c r="AE75" s="293"/>
      <c r="AF75" s="293"/>
      <c r="AG75" s="293"/>
      <c r="AH75" s="293"/>
      <c r="AI75" s="293"/>
      <c r="AJ75" s="293"/>
      <c r="AK75" s="293"/>
      <c r="AL75" s="293"/>
      <c r="AM75" s="293"/>
      <c r="AN75" s="293"/>
      <c r="AO75" s="293"/>
      <c r="AP75" s="293"/>
      <c r="AQ75" s="293"/>
      <c r="AR75" s="293"/>
      <c r="AS75" s="293"/>
      <c r="AT75" s="293"/>
      <c r="AU75" s="293"/>
      <c r="AV75" s="293"/>
      <c r="AW75" s="293"/>
      <c r="AX75" s="293"/>
      <c r="AY75" s="293"/>
      <c r="AZ75" s="293"/>
      <c r="BA75" s="293"/>
      <c r="BB75" s="293"/>
      <c r="BC75" s="293"/>
      <c r="BD75" s="293"/>
      <c r="BE75" s="293"/>
      <c r="BF75" s="294"/>
      <c r="BG75" s="276" t="s">
        <v>182</v>
      </c>
      <c r="BH75" s="41">
        <v>1</v>
      </c>
      <c r="BI75" s="22">
        <v>1</v>
      </c>
      <c r="BK75" s="387"/>
      <c r="BL75" s="388"/>
      <c r="BM75" s="388"/>
      <c r="BN75" s="388"/>
      <c r="BO75" s="388"/>
      <c r="BP75" s="388"/>
      <c r="BQ75" s="388"/>
      <c r="BR75" s="388"/>
      <c r="BS75" s="388"/>
      <c r="BT75" s="388"/>
      <c r="BU75" s="388"/>
      <c r="BV75" s="388"/>
    </row>
    <row r="76" spans="1:74" s="1" customFormat="1" ht="30" customHeight="1" x14ac:dyDescent="0.25">
      <c r="A76" s="66"/>
      <c r="B76" s="373"/>
      <c r="C76" s="374"/>
      <c r="D76" s="230"/>
      <c r="E76" s="230"/>
      <c r="F76" s="230"/>
      <c r="G76" s="230"/>
      <c r="H76" s="231"/>
      <c r="I76" s="231"/>
      <c r="J76" s="2" t="s">
        <v>121</v>
      </c>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204"/>
      <c r="AO76" s="43"/>
      <c r="AP76" s="43"/>
      <c r="AQ76" s="212"/>
      <c r="AR76" s="43"/>
      <c r="AS76" s="43"/>
      <c r="AT76" s="43"/>
      <c r="AU76" s="43"/>
      <c r="AV76" s="43"/>
      <c r="AW76" s="43"/>
      <c r="AX76" s="43"/>
      <c r="AY76" s="43"/>
      <c r="AZ76" s="43"/>
      <c r="BA76" s="43"/>
      <c r="BB76" s="43"/>
      <c r="BC76" s="43"/>
      <c r="BD76" s="43"/>
      <c r="BE76" s="43"/>
      <c r="BF76" s="43"/>
      <c r="BG76" s="276"/>
      <c r="BH76" s="41"/>
      <c r="BI76" s="22"/>
      <c r="BK76" s="387"/>
      <c r="BL76" s="389"/>
      <c r="BM76" s="389"/>
      <c r="BN76" s="389"/>
      <c r="BO76" s="389"/>
      <c r="BP76" s="389"/>
      <c r="BQ76" s="389"/>
      <c r="BR76" s="389"/>
      <c r="BS76" s="389"/>
      <c r="BT76" s="389"/>
      <c r="BU76" s="389"/>
      <c r="BV76" s="389"/>
    </row>
    <row r="77" spans="1:74" s="1" customFormat="1" ht="35.25" customHeight="1" x14ac:dyDescent="0.25">
      <c r="A77" s="66"/>
      <c r="B77" s="238" t="s">
        <v>226</v>
      </c>
      <c r="C77" s="238"/>
      <c r="D77" s="230"/>
      <c r="E77" s="230" t="s">
        <v>166</v>
      </c>
      <c r="F77" s="230" t="s">
        <v>166</v>
      </c>
      <c r="G77" s="230"/>
      <c r="H77" s="231" t="s">
        <v>117</v>
      </c>
      <c r="I77" s="231" t="s">
        <v>227</v>
      </c>
      <c r="J77" s="19" t="s">
        <v>118</v>
      </c>
      <c r="K77" s="3"/>
      <c r="L77" s="3"/>
      <c r="M77" s="3"/>
      <c r="N77" s="3"/>
      <c r="O77" s="245" t="s">
        <v>119</v>
      </c>
      <c r="P77" s="246"/>
      <c r="Q77" s="246"/>
      <c r="R77" s="247"/>
      <c r="S77" s="3"/>
      <c r="T77" s="3"/>
      <c r="U77" s="3"/>
      <c r="V77" s="3"/>
      <c r="W77" s="3"/>
      <c r="X77" s="3"/>
      <c r="Y77" s="3"/>
      <c r="Z77" s="3"/>
      <c r="AA77" s="3"/>
      <c r="AB77" s="3"/>
      <c r="AC77" s="3"/>
      <c r="AD77" s="3"/>
      <c r="AE77" s="3"/>
      <c r="AF77" s="3"/>
      <c r="AG77" s="3"/>
      <c r="AH77" s="3"/>
      <c r="AI77" s="3"/>
      <c r="AJ77" s="3"/>
      <c r="AK77" s="3"/>
      <c r="AL77" s="3"/>
      <c r="AM77" s="3"/>
      <c r="AN77" s="190"/>
      <c r="AO77" s="3"/>
      <c r="AP77" s="3"/>
      <c r="AQ77" s="209"/>
      <c r="AR77" s="4"/>
      <c r="AS77" s="4"/>
      <c r="AT77" s="4"/>
      <c r="AU77" s="3"/>
      <c r="AV77" s="3"/>
      <c r="AW77" s="3"/>
      <c r="AX77" s="3"/>
      <c r="AY77" s="3"/>
      <c r="AZ77" s="3"/>
      <c r="BA77" s="3"/>
      <c r="BB77" s="3"/>
      <c r="BC77" s="5"/>
      <c r="BD77" s="5"/>
      <c r="BE77" s="5"/>
      <c r="BF77" s="5"/>
      <c r="BG77" s="276" t="s">
        <v>188</v>
      </c>
      <c r="BH77" s="41">
        <v>1</v>
      </c>
      <c r="BI77" s="22">
        <v>1</v>
      </c>
      <c r="BK77" s="400" t="s">
        <v>228</v>
      </c>
      <c r="BL77" s="395">
        <v>45716</v>
      </c>
      <c r="BM77" s="395">
        <v>45714</v>
      </c>
      <c r="BN77" s="388">
        <v>1</v>
      </c>
      <c r="BO77" s="388" t="s">
        <v>229</v>
      </c>
      <c r="BP77" s="398" t="s">
        <v>230</v>
      </c>
      <c r="BQ77" s="401" t="s">
        <v>172</v>
      </c>
      <c r="BR77" s="401" t="s">
        <v>172</v>
      </c>
      <c r="BS77" s="401" t="s">
        <v>172</v>
      </c>
      <c r="BT77" s="388">
        <v>2</v>
      </c>
      <c r="BU77" s="398" t="s">
        <v>231</v>
      </c>
      <c r="BV77" s="388"/>
    </row>
    <row r="78" spans="1:74" s="1" customFormat="1" ht="35.25" customHeight="1" x14ac:dyDescent="0.25">
      <c r="A78" s="66"/>
      <c r="B78" s="238"/>
      <c r="C78" s="238"/>
      <c r="D78" s="230"/>
      <c r="E78" s="230"/>
      <c r="F78" s="230"/>
      <c r="G78" s="230"/>
      <c r="H78" s="231"/>
      <c r="I78" s="231"/>
      <c r="J78" s="2" t="s">
        <v>121</v>
      </c>
      <c r="K78" s="3"/>
      <c r="L78" s="3"/>
      <c r="M78" s="3"/>
      <c r="N78" s="3"/>
      <c r="O78" s="224"/>
      <c r="P78" s="225"/>
      <c r="Q78" s="225"/>
      <c r="R78" s="226"/>
      <c r="S78" s="3"/>
      <c r="T78" s="3"/>
      <c r="U78" s="3"/>
      <c r="V78" s="3"/>
      <c r="W78" s="3"/>
      <c r="X78" s="3"/>
      <c r="Y78" s="3"/>
      <c r="Z78" s="3"/>
      <c r="AA78" s="3"/>
      <c r="AB78" s="3"/>
      <c r="AC78" s="3"/>
      <c r="AD78" s="3"/>
      <c r="AE78" s="3"/>
      <c r="AF78" s="3"/>
      <c r="AG78" s="3"/>
      <c r="AH78" s="3"/>
      <c r="AI78" s="3"/>
      <c r="AJ78" s="3"/>
      <c r="AK78" s="3"/>
      <c r="AL78" s="3"/>
      <c r="AM78" s="3"/>
      <c r="AN78" s="190"/>
      <c r="AO78" s="3"/>
      <c r="AP78" s="3"/>
      <c r="AQ78" s="209"/>
      <c r="AR78" s="4"/>
      <c r="AS78" s="4"/>
      <c r="AT78" s="4"/>
      <c r="AU78" s="3"/>
      <c r="AV78" s="3"/>
      <c r="AW78" s="3"/>
      <c r="AX78" s="3"/>
      <c r="AY78" s="3"/>
      <c r="AZ78" s="3"/>
      <c r="BA78" s="3"/>
      <c r="BB78" s="3"/>
      <c r="BC78" s="5"/>
      <c r="BD78" s="5"/>
      <c r="BE78" s="5"/>
      <c r="BF78" s="5"/>
      <c r="BG78" s="276"/>
      <c r="BH78" s="41"/>
      <c r="BI78" s="22"/>
      <c r="BK78" s="400"/>
      <c r="BL78" s="389"/>
      <c r="BM78" s="389"/>
      <c r="BN78" s="389"/>
      <c r="BO78" s="389"/>
      <c r="BP78" s="399"/>
      <c r="BQ78" s="389"/>
      <c r="BR78" s="389"/>
      <c r="BS78" s="389"/>
      <c r="BT78" s="389"/>
      <c r="BU78" s="399"/>
      <c r="BV78" s="389"/>
    </row>
    <row r="79" spans="1:74" s="1" customFormat="1" ht="28.5" customHeight="1" x14ac:dyDescent="0.25">
      <c r="A79" s="66"/>
      <c r="B79" s="238" t="s">
        <v>232</v>
      </c>
      <c r="C79" s="238"/>
      <c r="D79" s="230" t="s">
        <v>166</v>
      </c>
      <c r="E79" s="230" t="s">
        <v>166</v>
      </c>
      <c r="F79" s="230" t="s">
        <v>166</v>
      </c>
      <c r="G79" s="230" t="s">
        <v>166</v>
      </c>
      <c r="H79" s="231" t="s">
        <v>117</v>
      </c>
      <c r="I79" s="231" t="s">
        <v>224</v>
      </c>
      <c r="J79" s="19" t="s">
        <v>118</v>
      </c>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190"/>
      <c r="AO79" s="3"/>
      <c r="AP79" s="3"/>
      <c r="AQ79" s="209"/>
      <c r="AR79" s="4"/>
      <c r="AS79" s="4"/>
      <c r="AT79" s="4"/>
      <c r="AU79" s="3"/>
      <c r="AV79" s="3"/>
      <c r="AW79" s="3"/>
      <c r="AX79" s="3"/>
      <c r="AY79" s="3"/>
      <c r="AZ79" s="3"/>
      <c r="BA79" s="245" t="s">
        <v>119</v>
      </c>
      <c r="BB79" s="246"/>
      <c r="BC79" s="246"/>
      <c r="BD79" s="247"/>
      <c r="BE79" s="5"/>
      <c r="BF79" s="5"/>
      <c r="BG79" s="276" t="s">
        <v>188</v>
      </c>
      <c r="BH79" s="41"/>
      <c r="BI79" s="22">
        <v>1</v>
      </c>
      <c r="BK79" s="387"/>
      <c r="BL79" s="388"/>
      <c r="BM79" s="388"/>
      <c r="BN79" s="388"/>
      <c r="BO79" s="388"/>
      <c r="BP79" s="388"/>
      <c r="BQ79" s="388"/>
      <c r="BR79" s="388"/>
      <c r="BS79" s="388"/>
      <c r="BT79" s="388"/>
      <c r="BU79" s="388"/>
      <c r="BV79" s="388"/>
    </row>
    <row r="80" spans="1:74" s="1" customFormat="1" ht="28.5" customHeight="1" x14ac:dyDescent="0.25">
      <c r="A80" s="66"/>
      <c r="B80" s="238"/>
      <c r="C80" s="238"/>
      <c r="D80" s="230"/>
      <c r="E80" s="230"/>
      <c r="F80" s="230"/>
      <c r="G80" s="230"/>
      <c r="H80" s="231"/>
      <c r="I80" s="231"/>
      <c r="J80" s="2" t="s">
        <v>121</v>
      </c>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190"/>
      <c r="AO80" s="3"/>
      <c r="AP80" s="3"/>
      <c r="AQ80" s="209"/>
      <c r="AR80" s="4"/>
      <c r="AS80" s="4"/>
      <c r="AT80" s="4"/>
      <c r="AU80" s="3"/>
      <c r="AV80" s="3"/>
      <c r="AW80" s="3"/>
      <c r="AX80" s="3"/>
      <c r="AY80" s="3"/>
      <c r="AZ80" s="3"/>
      <c r="BA80" s="245"/>
      <c r="BB80" s="246"/>
      <c r="BC80" s="246"/>
      <c r="BD80" s="247"/>
      <c r="BE80" s="5"/>
      <c r="BF80" s="5"/>
      <c r="BG80" s="276"/>
      <c r="BH80" s="41"/>
      <c r="BI80" s="22"/>
      <c r="BK80" s="387"/>
      <c r="BL80" s="389"/>
      <c r="BM80" s="389"/>
      <c r="BN80" s="389"/>
      <c r="BO80" s="389"/>
      <c r="BP80" s="389"/>
      <c r="BQ80" s="389"/>
      <c r="BR80" s="389"/>
      <c r="BS80" s="389"/>
      <c r="BT80" s="389"/>
      <c r="BU80" s="389"/>
      <c r="BV80" s="389"/>
    </row>
    <row r="81" spans="1:74" s="1" customFormat="1" ht="31.5" customHeight="1" x14ac:dyDescent="0.25">
      <c r="A81" s="66"/>
      <c r="B81" s="238" t="s">
        <v>233</v>
      </c>
      <c r="C81" s="238"/>
      <c r="D81" s="230" t="s">
        <v>166</v>
      </c>
      <c r="E81" s="230" t="s">
        <v>166</v>
      </c>
      <c r="F81" s="230" t="s">
        <v>166</v>
      </c>
      <c r="G81" s="230" t="s">
        <v>166</v>
      </c>
      <c r="H81" s="231" t="s">
        <v>117</v>
      </c>
      <c r="I81" s="231" t="s">
        <v>224</v>
      </c>
      <c r="J81" s="19" t="s">
        <v>118</v>
      </c>
      <c r="K81" s="3"/>
      <c r="L81" s="3"/>
      <c r="M81" s="3"/>
      <c r="N81" s="3"/>
      <c r="O81" s="3"/>
      <c r="P81" s="3"/>
      <c r="Q81" s="3"/>
      <c r="R81" s="3"/>
      <c r="S81" s="25"/>
      <c r="T81" s="25"/>
      <c r="U81" s="25"/>
      <c r="V81" s="25"/>
      <c r="W81" s="3"/>
      <c r="X81" s="3"/>
      <c r="Y81" s="3"/>
      <c r="Z81" s="3"/>
      <c r="AA81" s="3"/>
      <c r="AB81" s="3"/>
      <c r="AC81" s="3"/>
      <c r="AD81" s="3"/>
      <c r="AE81" s="3"/>
      <c r="AF81" s="3"/>
      <c r="AG81" s="3"/>
      <c r="AH81" s="3"/>
      <c r="AI81" s="245" t="s">
        <v>119</v>
      </c>
      <c r="AJ81" s="247"/>
      <c r="AK81" s="3"/>
      <c r="AL81" s="3"/>
      <c r="AM81" s="3"/>
      <c r="AN81" s="190"/>
      <c r="AO81" s="3"/>
      <c r="AP81" s="3"/>
      <c r="AQ81" s="209"/>
      <c r="AR81" s="4"/>
      <c r="AS81" s="4"/>
      <c r="AT81" s="4"/>
      <c r="AU81" s="3"/>
      <c r="AV81" s="3"/>
      <c r="AW81" s="3"/>
      <c r="AX81" s="3"/>
      <c r="AY81" s="3"/>
      <c r="AZ81" s="3"/>
      <c r="BA81" s="3"/>
      <c r="BB81" s="3"/>
      <c r="BC81" s="5"/>
      <c r="BD81" s="245" t="s">
        <v>119</v>
      </c>
      <c r="BE81" s="247"/>
      <c r="BF81" s="5"/>
      <c r="BG81" s="276" t="s">
        <v>193</v>
      </c>
      <c r="BH81" s="41">
        <v>1</v>
      </c>
      <c r="BI81" s="22">
        <v>1</v>
      </c>
      <c r="BK81" s="387"/>
      <c r="BL81" s="388"/>
      <c r="BM81" s="388"/>
      <c r="BN81" s="388"/>
      <c r="BO81" s="388"/>
      <c r="BP81" s="388"/>
      <c r="BQ81" s="388"/>
      <c r="BR81" s="388"/>
      <c r="BS81" s="388"/>
      <c r="BT81" s="388"/>
      <c r="BU81" s="388"/>
      <c r="BV81" s="388"/>
    </row>
    <row r="82" spans="1:74" s="1" customFormat="1" ht="31.5" customHeight="1" x14ac:dyDescent="0.25">
      <c r="A82" s="66"/>
      <c r="B82" s="238"/>
      <c r="C82" s="238"/>
      <c r="D82" s="230"/>
      <c r="E82" s="230"/>
      <c r="F82" s="230"/>
      <c r="G82" s="230"/>
      <c r="H82" s="231"/>
      <c r="I82" s="231"/>
      <c r="J82" s="2" t="s">
        <v>121</v>
      </c>
      <c r="K82" s="3"/>
      <c r="L82" s="3"/>
      <c r="M82" s="3"/>
      <c r="N82" s="3"/>
      <c r="O82" s="3"/>
      <c r="P82" s="3"/>
      <c r="Q82" s="3"/>
      <c r="R82" s="3"/>
      <c r="S82" s="80"/>
      <c r="T82" s="80"/>
      <c r="U82" s="80"/>
      <c r="V82" s="80"/>
      <c r="W82" s="42"/>
      <c r="X82" s="42"/>
      <c r="Y82" s="42"/>
      <c r="Z82" s="3"/>
      <c r="AA82" s="3"/>
      <c r="AB82" s="3"/>
      <c r="AC82" s="3"/>
      <c r="AD82" s="3"/>
      <c r="AE82" s="3"/>
      <c r="AF82" s="3"/>
      <c r="AG82" s="3"/>
      <c r="AH82" s="3"/>
      <c r="AI82" s="245"/>
      <c r="AJ82" s="247"/>
      <c r="AK82" s="3"/>
      <c r="AL82" s="3"/>
      <c r="AM82" s="3"/>
      <c r="AN82" s="190"/>
      <c r="AO82" s="3"/>
      <c r="AP82" s="3"/>
      <c r="AQ82" s="209"/>
      <c r="AR82" s="4"/>
      <c r="AS82" s="4"/>
      <c r="AT82" s="4"/>
      <c r="AU82" s="3"/>
      <c r="AV82" s="3"/>
      <c r="AW82" s="3"/>
      <c r="AX82" s="3"/>
      <c r="AY82" s="3"/>
      <c r="AZ82" s="3"/>
      <c r="BA82" s="3"/>
      <c r="BB82" s="3"/>
      <c r="BC82" s="5"/>
      <c r="BD82" s="242"/>
      <c r="BE82" s="243"/>
      <c r="BF82" s="5"/>
      <c r="BG82" s="276"/>
      <c r="BH82" s="41"/>
      <c r="BI82" s="22"/>
      <c r="BK82" s="387"/>
      <c r="BL82" s="389"/>
      <c r="BM82" s="389"/>
      <c r="BN82" s="389"/>
      <c r="BO82" s="389"/>
      <c r="BP82" s="389"/>
      <c r="BQ82" s="389"/>
      <c r="BR82" s="389"/>
      <c r="BS82" s="389"/>
      <c r="BT82" s="389"/>
      <c r="BU82" s="389"/>
      <c r="BV82" s="389"/>
    </row>
    <row r="83" spans="1:74" s="1" customFormat="1" ht="30" customHeight="1" x14ac:dyDescent="0.25">
      <c r="A83" s="66"/>
      <c r="B83" s="238" t="s">
        <v>234</v>
      </c>
      <c r="C83" s="238"/>
      <c r="D83" s="230"/>
      <c r="E83" s="230" t="s">
        <v>166</v>
      </c>
      <c r="F83" s="230" t="s">
        <v>166</v>
      </c>
      <c r="G83" s="230"/>
      <c r="H83" s="231" t="s">
        <v>117</v>
      </c>
      <c r="I83" s="231" t="s">
        <v>224</v>
      </c>
      <c r="J83" s="19" t="s">
        <v>118</v>
      </c>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190"/>
      <c r="AO83" s="3"/>
      <c r="AP83" s="3"/>
      <c r="AQ83" s="209"/>
      <c r="AR83" s="4"/>
      <c r="AS83" s="4"/>
      <c r="AT83" s="4"/>
      <c r="AU83" s="245" t="s">
        <v>119</v>
      </c>
      <c r="AV83" s="246"/>
      <c r="AW83" s="246"/>
      <c r="AX83" s="247"/>
      <c r="AY83" s="3"/>
      <c r="AZ83" s="3"/>
      <c r="BA83" s="3"/>
      <c r="BB83" s="3"/>
      <c r="BC83" s="5"/>
      <c r="BD83" s="5"/>
      <c r="BE83" s="5"/>
      <c r="BF83" s="5"/>
      <c r="BG83" s="276" t="s">
        <v>235</v>
      </c>
      <c r="BH83" s="41"/>
      <c r="BI83" s="22">
        <v>1</v>
      </c>
      <c r="BK83" s="387"/>
      <c r="BL83" s="388"/>
      <c r="BM83" s="388"/>
      <c r="BN83" s="388"/>
      <c r="BO83" s="388"/>
      <c r="BP83" s="388"/>
      <c r="BQ83" s="388"/>
      <c r="BR83" s="388"/>
      <c r="BS83" s="388"/>
      <c r="BT83" s="388"/>
      <c r="BU83" s="388"/>
      <c r="BV83" s="388"/>
    </row>
    <row r="84" spans="1:74" s="1" customFormat="1" ht="30" customHeight="1" x14ac:dyDescent="0.25">
      <c r="A84" s="66"/>
      <c r="B84" s="238"/>
      <c r="C84" s="238"/>
      <c r="D84" s="230"/>
      <c r="E84" s="230"/>
      <c r="F84" s="230"/>
      <c r="G84" s="230"/>
      <c r="H84" s="231"/>
      <c r="I84" s="231"/>
      <c r="J84" s="2" t="s">
        <v>121</v>
      </c>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190"/>
      <c r="AO84" s="3"/>
      <c r="AP84" s="3"/>
      <c r="AQ84" s="209"/>
      <c r="AR84" s="4"/>
      <c r="AS84" s="4"/>
      <c r="AT84" s="4"/>
      <c r="AU84" s="245"/>
      <c r="AV84" s="246"/>
      <c r="AW84" s="246"/>
      <c r="AX84" s="247"/>
      <c r="AY84" s="3"/>
      <c r="AZ84" s="3"/>
      <c r="BA84" s="3"/>
      <c r="BB84" s="3"/>
      <c r="BC84" s="5"/>
      <c r="BD84" s="5"/>
      <c r="BE84" s="5"/>
      <c r="BF84" s="5"/>
      <c r="BG84" s="276"/>
      <c r="BH84" s="41"/>
      <c r="BI84" s="22"/>
      <c r="BK84" s="387"/>
      <c r="BL84" s="389"/>
      <c r="BM84" s="389"/>
      <c r="BN84" s="389"/>
      <c r="BO84" s="389"/>
      <c r="BP84" s="389"/>
      <c r="BQ84" s="389"/>
      <c r="BR84" s="389"/>
      <c r="BS84" s="389"/>
      <c r="BT84" s="389"/>
      <c r="BU84" s="389"/>
      <c r="BV84" s="389"/>
    </row>
    <row r="85" spans="1:74" s="1" customFormat="1" ht="27" customHeight="1" x14ac:dyDescent="0.25">
      <c r="A85" s="66"/>
      <c r="B85" s="282" t="s">
        <v>236</v>
      </c>
      <c r="C85" s="284"/>
      <c r="D85" s="230"/>
      <c r="E85" s="230"/>
      <c r="F85" s="230" t="s">
        <v>166</v>
      </c>
      <c r="G85" s="230"/>
      <c r="H85" s="231" t="s">
        <v>117</v>
      </c>
      <c r="I85" s="231" t="s">
        <v>198</v>
      </c>
      <c r="J85" s="19" t="s">
        <v>118</v>
      </c>
      <c r="K85" s="292" t="s">
        <v>237</v>
      </c>
      <c r="L85" s="293"/>
      <c r="M85" s="293"/>
      <c r="N85" s="293"/>
      <c r="O85" s="293"/>
      <c r="P85" s="293"/>
      <c r="Q85" s="293"/>
      <c r="R85" s="293"/>
      <c r="S85" s="293"/>
      <c r="T85" s="293"/>
      <c r="U85" s="293"/>
      <c r="V85" s="293"/>
      <c r="W85" s="293"/>
      <c r="X85" s="293"/>
      <c r="Y85" s="293"/>
      <c r="Z85" s="293"/>
      <c r="AA85" s="293"/>
      <c r="AB85" s="293"/>
      <c r="AC85" s="293"/>
      <c r="AD85" s="293"/>
      <c r="AE85" s="293"/>
      <c r="AF85" s="293"/>
      <c r="AG85" s="293"/>
      <c r="AH85" s="293"/>
      <c r="AI85" s="293"/>
      <c r="AJ85" s="293"/>
      <c r="AK85" s="293"/>
      <c r="AL85" s="293"/>
      <c r="AM85" s="293"/>
      <c r="AN85" s="293"/>
      <c r="AO85" s="293"/>
      <c r="AP85" s="293"/>
      <c r="AQ85" s="293"/>
      <c r="AR85" s="293"/>
      <c r="AS85" s="293"/>
      <c r="AT85" s="293"/>
      <c r="AU85" s="293"/>
      <c r="AV85" s="293"/>
      <c r="AW85" s="293"/>
      <c r="AX85" s="293"/>
      <c r="AY85" s="293"/>
      <c r="AZ85" s="293"/>
      <c r="BA85" s="293"/>
      <c r="BB85" s="293"/>
      <c r="BC85" s="293"/>
      <c r="BD85" s="293"/>
      <c r="BE85" s="293"/>
      <c r="BF85" s="294"/>
      <c r="BG85" s="276" t="s">
        <v>141</v>
      </c>
      <c r="BH85" s="41"/>
      <c r="BI85" s="22">
        <v>1</v>
      </c>
      <c r="BK85" s="387"/>
      <c r="BL85" s="388"/>
      <c r="BM85" s="388"/>
      <c r="BN85" s="388"/>
      <c r="BO85" s="388"/>
      <c r="BP85" s="388"/>
      <c r="BQ85" s="388"/>
      <c r="BR85" s="388"/>
      <c r="BS85" s="388"/>
      <c r="BT85" s="388"/>
      <c r="BU85" s="388"/>
      <c r="BV85" s="388"/>
    </row>
    <row r="86" spans="1:74" s="1" customFormat="1" ht="33" customHeight="1" x14ac:dyDescent="0.25">
      <c r="A86" s="66"/>
      <c r="B86" s="285"/>
      <c r="C86" s="287"/>
      <c r="D86" s="230"/>
      <c r="E86" s="230"/>
      <c r="F86" s="230"/>
      <c r="G86" s="230"/>
      <c r="H86" s="231"/>
      <c r="I86" s="231"/>
      <c r="J86" s="2" t="s">
        <v>121</v>
      </c>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204"/>
      <c r="AO86" s="43"/>
      <c r="AP86" s="43"/>
      <c r="AQ86" s="212"/>
      <c r="AR86" s="43"/>
      <c r="AS86" s="43"/>
      <c r="AT86" s="43"/>
      <c r="AU86" s="43"/>
      <c r="AV86" s="43"/>
      <c r="AW86" s="43"/>
      <c r="AX86" s="43"/>
      <c r="AY86" s="43"/>
      <c r="AZ86" s="43"/>
      <c r="BA86" s="43"/>
      <c r="BB86" s="43"/>
      <c r="BC86" s="43"/>
      <c r="BD86" s="43"/>
      <c r="BE86" s="43"/>
      <c r="BF86" s="43"/>
      <c r="BG86" s="276"/>
      <c r="BH86" s="41"/>
      <c r="BI86" s="22"/>
      <c r="BK86" s="387"/>
      <c r="BL86" s="389"/>
      <c r="BM86" s="389"/>
      <c r="BN86" s="389"/>
      <c r="BO86" s="389"/>
      <c r="BP86" s="389"/>
      <c r="BQ86" s="389"/>
      <c r="BR86" s="389"/>
      <c r="BS86" s="389"/>
      <c r="BT86" s="389"/>
      <c r="BU86" s="389"/>
      <c r="BV86" s="389"/>
    </row>
    <row r="87" spans="1:74" s="1" customFormat="1" ht="40.5" customHeight="1" x14ac:dyDescent="0.25">
      <c r="A87" s="66"/>
      <c r="B87" s="238" t="s">
        <v>238</v>
      </c>
      <c r="C87" s="238"/>
      <c r="D87" s="230" t="s">
        <v>166</v>
      </c>
      <c r="E87" s="230" t="s">
        <v>166</v>
      </c>
      <c r="F87" s="230" t="s">
        <v>166</v>
      </c>
      <c r="G87" s="230" t="s">
        <v>166</v>
      </c>
      <c r="H87" s="231" t="s">
        <v>117</v>
      </c>
      <c r="I87" s="356" t="s">
        <v>239</v>
      </c>
      <c r="J87" s="19" t="s">
        <v>118</v>
      </c>
      <c r="K87" s="3"/>
      <c r="L87" s="3"/>
      <c r="M87" s="3"/>
      <c r="N87" s="3"/>
      <c r="O87" s="3"/>
      <c r="P87" s="3"/>
      <c r="Q87" s="3"/>
      <c r="R87" s="3"/>
      <c r="S87" s="3"/>
      <c r="T87" s="3"/>
      <c r="U87" s="3"/>
      <c r="V87" s="3"/>
      <c r="W87" s="3"/>
      <c r="X87" s="3"/>
      <c r="Y87" s="3"/>
      <c r="Z87" s="3"/>
      <c r="AA87" s="3"/>
      <c r="AB87" s="3"/>
      <c r="AC87" s="3"/>
      <c r="AD87" s="3"/>
      <c r="AE87" s="172"/>
      <c r="AF87" s="172"/>
      <c r="AG87" s="172"/>
      <c r="AH87" s="172"/>
      <c r="AI87" s="245" t="s">
        <v>119</v>
      </c>
      <c r="AJ87" s="246"/>
      <c r="AK87" s="246"/>
      <c r="AL87" s="247"/>
      <c r="AM87" s="3"/>
      <c r="AN87" s="190"/>
      <c r="AO87" s="3"/>
      <c r="AP87" s="3"/>
      <c r="AQ87" s="209"/>
      <c r="AR87" s="4"/>
      <c r="AS87" s="4"/>
      <c r="AT87" s="4"/>
      <c r="AU87" s="25"/>
      <c r="AV87" s="25"/>
      <c r="AW87" s="25"/>
      <c r="AX87" s="25"/>
      <c r="AY87" s="3"/>
      <c r="AZ87" s="3"/>
      <c r="BA87" s="3"/>
      <c r="BB87" s="3"/>
      <c r="BC87" s="5"/>
      <c r="BD87" s="5"/>
      <c r="BE87" s="5"/>
      <c r="BF87" s="5"/>
      <c r="BG87" s="276" t="s">
        <v>235</v>
      </c>
      <c r="BH87" s="41"/>
      <c r="BI87" s="22">
        <v>1</v>
      </c>
      <c r="BK87" s="387"/>
      <c r="BL87" s="388"/>
      <c r="BM87" s="388"/>
      <c r="BN87" s="388"/>
      <c r="BO87" s="388"/>
      <c r="BP87" s="388"/>
      <c r="BQ87" s="388"/>
      <c r="BR87" s="388"/>
      <c r="BS87" s="388"/>
      <c r="BT87" s="388"/>
      <c r="BU87" s="388"/>
      <c r="BV87" s="388"/>
    </row>
    <row r="88" spans="1:74" s="1" customFormat="1" ht="25.5" customHeight="1" x14ac:dyDescent="0.25">
      <c r="A88" s="66"/>
      <c r="B88" s="238"/>
      <c r="C88" s="238"/>
      <c r="D88" s="230"/>
      <c r="E88" s="230"/>
      <c r="F88" s="230"/>
      <c r="G88" s="230"/>
      <c r="H88" s="231"/>
      <c r="I88" s="362"/>
      <c r="J88" s="2" t="s">
        <v>121</v>
      </c>
      <c r="K88" s="3"/>
      <c r="L88" s="3"/>
      <c r="M88" s="3"/>
      <c r="N88" s="3"/>
      <c r="O88" s="3"/>
      <c r="P88" s="3"/>
      <c r="Q88" s="3"/>
      <c r="R88" s="3"/>
      <c r="S88" s="3"/>
      <c r="T88" s="3"/>
      <c r="U88" s="3"/>
      <c r="V88" s="3"/>
      <c r="W88" s="3"/>
      <c r="X88" s="3"/>
      <c r="Y88" s="3"/>
      <c r="Z88" s="3"/>
      <c r="AA88" s="3"/>
      <c r="AB88" s="3"/>
      <c r="AC88" s="3"/>
      <c r="AD88" s="3"/>
      <c r="AE88" s="3"/>
      <c r="AF88" s="3"/>
      <c r="AG88" s="3"/>
      <c r="AH88" s="3"/>
      <c r="AI88" s="375"/>
      <c r="AJ88" s="376"/>
      <c r="AK88" s="376"/>
      <c r="AL88" s="377"/>
      <c r="AM88" s="3"/>
      <c r="AN88" s="190"/>
      <c r="AO88" s="3"/>
      <c r="AP88" s="3"/>
      <c r="AQ88" s="209"/>
      <c r="AR88" s="4"/>
      <c r="AS88" s="4"/>
      <c r="AT88" s="4"/>
      <c r="AU88" s="25"/>
      <c r="AV88" s="25"/>
      <c r="AW88" s="25"/>
      <c r="AX88" s="25"/>
      <c r="AY88" s="3"/>
      <c r="AZ88" s="3"/>
      <c r="BA88" s="3"/>
      <c r="BB88" s="3"/>
      <c r="BC88" s="5"/>
      <c r="BD88" s="5"/>
      <c r="BE88" s="5"/>
      <c r="BF88" s="5"/>
      <c r="BG88" s="276"/>
      <c r="BH88" s="41"/>
      <c r="BI88" s="22"/>
      <c r="BK88" s="387"/>
      <c r="BL88" s="389"/>
      <c r="BM88" s="389"/>
      <c r="BN88" s="389"/>
      <c r="BO88" s="389"/>
      <c r="BP88" s="389"/>
      <c r="BQ88" s="389"/>
      <c r="BR88" s="389"/>
      <c r="BS88" s="389"/>
      <c r="BT88" s="389"/>
      <c r="BU88" s="389"/>
      <c r="BV88" s="389"/>
    </row>
    <row r="89" spans="1:74" s="1" customFormat="1" ht="33.75" customHeight="1" x14ac:dyDescent="0.25">
      <c r="A89" s="66"/>
      <c r="B89" s="273" t="s">
        <v>240</v>
      </c>
      <c r="C89" s="274"/>
      <c r="D89" s="274"/>
      <c r="E89" s="274"/>
      <c r="F89" s="274"/>
      <c r="G89" s="274"/>
      <c r="H89" s="274"/>
      <c r="I89" s="274"/>
      <c r="J89" s="274"/>
      <c r="K89" s="274"/>
      <c r="L89" s="274"/>
      <c r="M89" s="274"/>
      <c r="N89" s="274"/>
      <c r="O89" s="274"/>
      <c r="P89" s="274"/>
      <c r="Q89" s="274"/>
      <c r="R89" s="274"/>
      <c r="S89" s="274"/>
      <c r="T89" s="274"/>
      <c r="U89" s="274"/>
      <c r="V89" s="274"/>
      <c r="W89" s="274"/>
      <c r="X89" s="274"/>
      <c r="Y89" s="274"/>
      <c r="Z89" s="274"/>
      <c r="AA89" s="274"/>
      <c r="AB89" s="274"/>
      <c r="AC89" s="274"/>
      <c r="AD89" s="274"/>
      <c r="AE89" s="274"/>
      <c r="AF89" s="274"/>
      <c r="AG89" s="274"/>
      <c r="AH89" s="274"/>
      <c r="AI89" s="274"/>
      <c r="AJ89" s="274"/>
      <c r="AK89" s="274"/>
      <c r="AL89" s="274"/>
      <c r="AM89" s="274"/>
      <c r="AN89" s="274"/>
      <c r="AO89" s="274"/>
      <c r="AP89" s="274"/>
      <c r="AQ89" s="274"/>
      <c r="AR89" s="274"/>
      <c r="AS89" s="274"/>
      <c r="AT89" s="274"/>
      <c r="AU89" s="274"/>
      <c r="AV89" s="274"/>
      <c r="AW89" s="274"/>
      <c r="AX89" s="274"/>
      <c r="AY89" s="274"/>
      <c r="AZ89" s="274"/>
      <c r="BA89" s="274"/>
      <c r="BB89" s="274"/>
      <c r="BC89" s="274"/>
      <c r="BD89" s="274"/>
      <c r="BE89" s="274"/>
      <c r="BF89" s="274"/>
      <c r="BG89" s="275"/>
      <c r="BH89" s="51">
        <f>SUM(BH90:BH99)</f>
        <v>3</v>
      </c>
      <c r="BI89" s="23">
        <f>+SUM(BI90:BI105)</f>
        <v>9</v>
      </c>
      <c r="BK89" s="386"/>
      <c r="BL89" s="386"/>
      <c r="BM89" s="386"/>
      <c r="BN89" s="386"/>
      <c r="BO89" s="386"/>
      <c r="BP89" s="386"/>
      <c r="BQ89" s="386"/>
      <c r="BR89" s="386"/>
      <c r="BS89" s="386"/>
      <c r="BT89" s="386"/>
      <c r="BU89" s="386"/>
      <c r="BV89" s="386"/>
    </row>
    <row r="90" spans="1:74" s="1" customFormat="1" ht="31.5" customHeight="1" x14ac:dyDescent="0.25">
      <c r="A90" s="66"/>
      <c r="B90" s="238" t="s">
        <v>241</v>
      </c>
      <c r="C90" s="238"/>
      <c r="D90" s="230" t="s">
        <v>166</v>
      </c>
      <c r="E90" s="230" t="s">
        <v>166</v>
      </c>
      <c r="F90" s="230" t="s">
        <v>166</v>
      </c>
      <c r="G90" s="230"/>
      <c r="H90" s="231" t="s">
        <v>117</v>
      </c>
      <c r="I90" s="356" t="s">
        <v>302</v>
      </c>
      <c r="J90" s="19" t="s">
        <v>118</v>
      </c>
      <c r="K90" s="3"/>
      <c r="L90" s="3"/>
      <c r="M90" s="3"/>
      <c r="N90" s="3"/>
      <c r="O90" s="248" t="s">
        <v>119</v>
      </c>
      <c r="P90" s="248"/>
      <c r="Q90" s="248"/>
      <c r="R90" s="248"/>
      <c r="S90" s="3"/>
      <c r="T90" s="3"/>
      <c r="U90" s="3"/>
      <c r="V90" s="3"/>
      <c r="W90" s="3"/>
      <c r="X90" s="3"/>
      <c r="Y90" s="3"/>
      <c r="Z90" s="3"/>
      <c r="AA90" s="3"/>
      <c r="AB90" s="3"/>
      <c r="AC90" s="3"/>
      <c r="AD90" s="3"/>
      <c r="AE90" s="3"/>
      <c r="AF90" s="3"/>
      <c r="AG90" s="3"/>
      <c r="AH90" s="3"/>
      <c r="AI90" s="3"/>
      <c r="AJ90" s="3"/>
      <c r="AK90" s="3"/>
      <c r="AL90" s="3"/>
      <c r="AM90" s="248" t="s">
        <v>119</v>
      </c>
      <c r="AN90" s="248"/>
      <c r="AO90" s="248"/>
      <c r="AP90" s="248"/>
      <c r="AQ90" s="209"/>
      <c r="AR90" s="4"/>
      <c r="AS90" s="4"/>
      <c r="AT90" s="4"/>
      <c r="AU90" s="3"/>
      <c r="AV90" s="3"/>
      <c r="AW90" s="3"/>
      <c r="AX90" s="3"/>
      <c r="AY90" s="3"/>
      <c r="AZ90" s="3"/>
      <c r="BA90" s="3"/>
      <c r="BB90" s="3"/>
      <c r="BC90" s="5"/>
      <c r="BD90" s="5"/>
      <c r="BE90" s="5"/>
      <c r="BF90" s="5"/>
      <c r="BG90" s="276" t="s">
        <v>193</v>
      </c>
      <c r="BH90" s="41">
        <v>2</v>
      </c>
      <c r="BI90" s="22">
        <v>2</v>
      </c>
      <c r="BK90" s="402" t="s">
        <v>242</v>
      </c>
      <c r="BL90" s="404">
        <v>45719</v>
      </c>
      <c r="BM90" s="404">
        <v>45719</v>
      </c>
      <c r="BN90" s="402" t="s">
        <v>172</v>
      </c>
      <c r="BO90" s="402" t="s">
        <v>172</v>
      </c>
      <c r="BP90" s="402" t="s">
        <v>172</v>
      </c>
      <c r="BQ90" s="402" t="s">
        <v>172</v>
      </c>
      <c r="BR90" s="402" t="s">
        <v>172</v>
      </c>
      <c r="BS90" s="402" t="s">
        <v>172</v>
      </c>
      <c r="BT90" s="402">
        <v>5</v>
      </c>
      <c r="BU90" s="402" t="s">
        <v>243</v>
      </c>
      <c r="BV90" s="402" t="s">
        <v>172</v>
      </c>
    </row>
    <row r="91" spans="1:74" s="1" customFormat="1" ht="31.5" customHeight="1" x14ac:dyDescent="0.25">
      <c r="A91" s="66"/>
      <c r="B91" s="238"/>
      <c r="C91" s="238"/>
      <c r="D91" s="230"/>
      <c r="E91" s="230"/>
      <c r="F91" s="230"/>
      <c r="G91" s="230"/>
      <c r="H91" s="231"/>
      <c r="I91" s="231"/>
      <c r="J91" s="2" t="s">
        <v>121</v>
      </c>
      <c r="K91" s="3"/>
      <c r="L91" s="3"/>
      <c r="M91" s="3"/>
      <c r="N91" s="3"/>
      <c r="O91" s="343"/>
      <c r="P91" s="343"/>
      <c r="Q91" s="343"/>
      <c r="R91" s="343"/>
      <c r="S91" s="42"/>
      <c r="T91" s="42"/>
      <c r="U91" s="42"/>
      <c r="V91" s="42"/>
      <c r="W91" s="42"/>
      <c r="X91" s="42"/>
      <c r="Y91" s="42"/>
      <c r="Z91" s="42"/>
      <c r="AA91" s="42"/>
      <c r="AB91" s="42"/>
      <c r="AC91" s="42"/>
      <c r="AD91" s="42"/>
      <c r="AE91" s="42"/>
      <c r="AF91" s="42"/>
      <c r="AG91" s="42"/>
      <c r="AH91" s="42"/>
      <c r="AI91" s="42"/>
      <c r="AJ91" s="42"/>
      <c r="AK91" s="42"/>
      <c r="AL91" s="42"/>
      <c r="AM91" s="343"/>
      <c r="AN91" s="343"/>
      <c r="AO91" s="343"/>
      <c r="AP91" s="343"/>
      <c r="AQ91" s="209"/>
      <c r="AR91" s="4"/>
      <c r="AS91" s="4"/>
      <c r="AT91" s="4"/>
      <c r="AU91" s="3"/>
      <c r="AV91" s="3"/>
      <c r="AW91" s="3"/>
      <c r="AX91" s="3"/>
      <c r="AY91" s="3"/>
      <c r="AZ91" s="3"/>
      <c r="BA91" s="3"/>
      <c r="BB91" s="3"/>
      <c r="BC91" s="5"/>
      <c r="BD91" s="5"/>
      <c r="BE91" s="5"/>
      <c r="BF91" s="5"/>
      <c r="BG91" s="276"/>
      <c r="BH91" s="41"/>
      <c r="BI91" s="22"/>
      <c r="BK91" s="403"/>
      <c r="BL91" s="405"/>
      <c r="BM91" s="405"/>
      <c r="BN91" s="405"/>
      <c r="BO91" s="405"/>
      <c r="BP91" s="405"/>
      <c r="BQ91" s="405"/>
      <c r="BR91" s="405"/>
      <c r="BS91" s="405"/>
      <c r="BT91" s="405"/>
      <c r="BU91" s="405"/>
      <c r="BV91" s="405"/>
    </row>
    <row r="92" spans="1:74" s="1" customFormat="1" ht="37.5" customHeight="1" x14ac:dyDescent="0.25">
      <c r="A92" s="66"/>
      <c r="B92" s="240" t="s">
        <v>306</v>
      </c>
      <c r="C92" s="238"/>
      <c r="D92" s="230"/>
      <c r="E92" s="230"/>
      <c r="F92" s="230" t="s">
        <v>166</v>
      </c>
      <c r="G92" s="230"/>
      <c r="H92" s="231" t="s">
        <v>117</v>
      </c>
      <c r="I92" s="231" t="s">
        <v>244</v>
      </c>
      <c r="J92" s="19" t="s">
        <v>118</v>
      </c>
      <c r="K92" s="3"/>
      <c r="L92" s="3"/>
      <c r="M92" s="3"/>
      <c r="N92" s="3"/>
      <c r="O92" s="3"/>
      <c r="P92" s="3"/>
      <c r="Q92" s="3"/>
      <c r="R92" s="3"/>
      <c r="S92" s="80"/>
      <c r="T92" s="80"/>
      <c r="U92" s="25"/>
      <c r="V92" s="25"/>
      <c r="W92" s="245" t="s">
        <v>119</v>
      </c>
      <c r="X92" s="246"/>
      <c r="Y92" s="246"/>
      <c r="Z92" s="246"/>
      <c r="AA92" s="247"/>
      <c r="AB92" s="3"/>
      <c r="AC92" s="3"/>
      <c r="AD92" s="3"/>
      <c r="AE92" s="3"/>
      <c r="AF92" s="3"/>
      <c r="AG92" s="3"/>
      <c r="AH92" s="3"/>
      <c r="AI92" s="245" t="s">
        <v>119</v>
      </c>
      <c r="AJ92" s="246"/>
      <c r="AK92" s="246"/>
      <c r="AL92" s="246"/>
      <c r="AM92" s="247"/>
      <c r="AN92" s="190"/>
      <c r="AO92" s="3"/>
      <c r="AP92" s="3"/>
      <c r="AQ92" s="49"/>
      <c r="AR92" s="25"/>
      <c r="AS92" s="25"/>
      <c r="AT92" s="25"/>
      <c r="AU92" s="245" t="s">
        <v>119</v>
      </c>
      <c r="AV92" s="246"/>
      <c r="AW92" s="246"/>
      <c r="AX92" s="246"/>
      <c r="AY92" s="247"/>
      <c r="AZ92" s="3"/>
      <c r="BA92" s="3"/>
      <c r="BB92" s="3"/>
      <c r="BC92" s="3"/>
      <c r="BD92" s="3"/>
      <c r="BE92" s="3"/>
      <c r="BF92" s="3" t="s">
        <v>119</v>
      </c>
      <c r="BG92" s="276" t="s">
        <v>188</v>
      </c>
      <c r="BH92" s="41">
        <v>1</v>
      </c>
      <c r="BI92" s="22">
        <v>2</v>
      </c>
      <c r="BK92" s="387"/>
      <c r="BL92" s="388"/>
      <c r="BM92" s="388"/>
      <c r="BN92" s="388"/>
      <c r="BO92" s="388"/>
      <c r="BP92" s="388"/>
      <c r="BQ92" s="388"/>
      <c r="BR92" s="388"/>
      <c r="BS92" s="388"/>
      <c r="BT92" s="388"/>
      <c r="BU92" s="388"/>
      <c r="BV92" s="388"/>
    </row>
    <row r="93" spans="1:74" s="1" customFormat="1" ht="25.5" customHeight="1" x14ac:dyDescent="0.25">
      <c r="A93" s="66"/>
      <c r="B93" s="238"/>
      <c r="C93" s="238"/>
      <c r="D93" s="230"/>
      <c r="E93" s="230"/>
      <c r="F93" s="230"/>
      <c r="G93" s="230"/>
      <c r="H93" s="231"/>
      <c r="I93" s="231"/>
      <c r="J93" s="2" t="s">
        <v>121</v>
      </c>
      <c r="K93" s="3"/>
      <c r="L93" s="3"/>
      <c r="M93" s="3"/>
      <c r="N93" s="3"/>
      <c r="O93" s="3"/>
      <c r="P93" s="3"/>
      <c r="Q93" s="3"/>
      <c r="R93" s="3"/>
      <c r="S93" s="80"/>
      <c r="T93" s="80"/>
      <c r="U93" s="80"/>
      <c r="V93" s="80"/>
      <c r="W93" s="270"/>
      <c r="X93" s="271"/>
      <c r="Y93" s="271"/>
      <c r="Z93" s="271"/>
      <c r="AA93" s="272"/>
      <c r="AB93" s="182"/>
      <c r="AC93" s="182"/>
      <c r="AD93" s="182"/>
      <c r="AE93" s="182"/>
      <c r="AF93" s="182"/>
      <c r="AG93" s="182"/>
      <c r="AH93" s="182"/>
      <c r="AI93" s="270"/>
      <c r="AJ93" s="271"/>
      <c r="AK93" s="271"/>
      <c r="AL93" s="271"/>
      <c r="AM93" s="272"/>
      <c r="AN93" s="192"/>
      <c r="AO93" s="182"/>
      <c r="AP93" s="182"/>
      <c r="AQ93" s="213"/>
      <c r="AR93" s="183"/>
      <c r="AS93" s="270"/>
      <c r="AT93" s="271"/>
      <c r="AU93" s="270"/>
      <c r="AV93" s="271"/>
      <c r="AW93" s="271"/>
      <c r="AX93" s="271"/>
      <c r="AY93" s="272"/>
      <c r="AZ93" s="3"/>
      <c r="BA93" s="3"/>
      <c r="BB93" s="3"/>
      <c r="BC93" s="5"/>
      <c r="BD93" s="5"/>
      <c r="BE93" s="5"/>
      <c r="BF93" s="184"/>
      <c r="BG93" s="276"/>
      <c r="BH93" s="41"/>
      <c r="BI93" s="22"/>
      <c r="BK93" s="387"/>
      <c r="BL93" s="389"/>
      <c r="BM93" s="389"/>
      <c r="BN93" s="389"/>
      <c r="BO93" s="389"/>
      <c r="BP93" s="389"/>
      <c r="BQ93" s="389"/>
      <c r="BR93" s="389"/>
      <c r="BS93" s="389"/>
      <c r="BT93" s="389"/>
      <c r="BU93" s="389"/>
      <c r="BV93" s="389"/>
    </row>
    <row r="94" spans="1:74" s="1" customFormat="1" ht="31.5" customHeight="1" x14ac:dyDescent="0.25">
      <c r="A94" s="66"/>
      <c r="B94" s="241" t="s">
        <v>245</v>
      </c>
      <c r="C94" s="241"/>
      <c r="D94" s="313"/>
      <c r="E94" s="313" t="s">
        <v>166</v>
      </c>
      <c r="F94" s="313"/>
      <c r="G94" s="313"/>
      <c r="H94" s="231" t="s">
        <v>117</v>
      </c>
      <c r="I94" s="231" t="s">
        <v>246</v>
      </c>
      <c r="J94" s="19" t="s">
        <v>118</v>
      </c>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190"/>
      <c r="AO94" s="3"/>
      <c r="AP94" s="3"/>
      <c r="AQ94" s="27"/>
      <c r="AR94" s="3"/>
      <c r="AS94" s="3"/>
      <c r="AT94" s="3"/>
      <c r="AU94" s="3"/>
      <c r="AV94" s="3"/>
      <c r="AW94" s="245" t="s">
        <v>119</v>
      </c>
      <c r="AX94" s="246"/>
      <c r="AY94" s="246"/>
      <c r="AZ94" s="246"/>
      <c r="BA94" s="247"/>
      <c r="BB94" s="25"/>
      <c r="BC94" s="25"/>
      <c r="BD94" s="5"/>
      <c r="BE94" s="5"/>
      <c r="BF94" s="5"/>
      <c r="BG94" s="276" t="s">
        <v>247</v>
      </c>
      <c r="BH94" s="52"/>
      <c r="BI94" s="22"/>
      <c r="BK94" s="387"/>
      <c r="BL94" s="388"/>
      <c r="BM94" s="388"/>
      <c r="BN94" s="388"/>
      <c r="BO94" s="388"/>
      <c r="BP94" s="388"/>
      <c r="BQ94" s="388"/>
      <c r="BR94" s="388"/>
      <c r="BS94" s="388"/>
      <c r="BT94" s="388"/>
      <c r="BU94" s="388"/>
      <c r="BV94" s="388"/>
    </row>
    <row r="95" spans="1:74" s="1" customFormat="1" ht="31.5" customHeight="1" x14ac:dyDescent="0.25">
      <c r="A95" s="66"/>
      <c r="B95" s="370"/>
      <c r="C95" s="370"/>
      <c r="D95" s="352"/>
      <c r="E95" s="352"/>
      <c r="F95" s="352"/>
      <c r="G95" s="352"/>
      <c r="H95" s="358"/>
      <c r="I95" s="358"/>
      <c r="J95" s="73" t="s">
        <v>121</v>
      </c>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198"/>
      <c r="AO95" s="3"/>
      <c r="AP95" s="3"/>
      <c r="AQ95" s="199"/>
      <c r="AR95" s="74"/>
      <c r="AS95" s="74"/>
      <c r="AT95" s="74"/>
      <c r="AU95" s="74"/>
      <c r="AV95" s="74"/>
      <c r="AW95" s="363"/>
      <c r="AX95" s="364"/>
      <c r="AY95" s="364"/>
      <c r="AZ95" s="364"/>
      <c r="BA95" s="365"/>
      <c r="BB95" s="74"/>
      <c r="BC95" s="76"/>
      <c r="BD95" s="76"/>
      <c r="BE95" s="76"/>
      <c r="BF95" s="5"/>
      <c r="BG95" s="276"/>
      <c r="BH95" s="161"/>
      <c r="BI95" s="22"/>
      <c r="BK95" s="387"/>
      <c r="BL95" s="389"/>
      <c r="BM95" s="389"/>
      <c r="BN95" s="389"/>
      <c r="BO95" s="389"/>
      <c r="BP95" s="389"/>
      <c r="BQ95" s="389"/>
      <c r="BR95" s="389"/>
      <c r="BS95" s="389"/>
      <c r="BT95" s="389"/>
      <c r="BU95" s="389"/>
      <c r="BV95" s="389"/>
    </row>
    <row r="96" spans="1:74" s="1" customFormat="1" ht="31.5" customHeight="1" x14ac:dyDescent="0.25">
      <c r="A96" s="66"/>
      <c r="B96" s="241" t="s">
        <v>248</v>
      </c>
      <c r="C96" s="241"/>
      <c r="D96" s="230"/>
      <c r="E96" s="230" t="s">
        <v>166</v>
      </c>
      <c r="F96" s="230"/>
      <c r="G96" s="230"/>
      <c r="H96" s="231" t="s">
        <v>117</v>
      </c>
      <c r="I96" s="231" t="s">
        <v>244</v>
      </c>
      <c r="J96" s="19" t="s">
        <v>118</v>
      </c>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190"/>
      <c r="AO96" s="3"/>
      <c r="AP96" s="3"/>
      <c r="AQ96" s="27"/>
      <c r="AR96" s="3"/>
      <c r="AS96" s="3"/>
      <c r="AT96" s="3"/>
      <c r="AU96" s="3"/>
      <c r="AV96" s="3"/>
      <c r="AW96" s="3"/>
      <c r="AX96" s="3"/>
      <c r="AY96" s="3"/>
      <c r="AZ96" s="3"/>
      <c r="BA96" s="248" t="s">
        <v>119</v>
      </c>
      <c r="BB96" s="248"/>
      <c r="BC96" s="248"/>
      <c r="BD96" s="248"/>
      <c r="BE96" s="169"/>
      <c r="BF96" s="169"/>
      <c r="BG96" s="276" t="s">
        <v>249</v>
      </c>
      <c r="BH96" s="52"/>
      <c r="BI96" s="22">
        <v>1</v>
      </c>
      <c r="BK96" s="387"/>
      <c r="BL96" s="388"/>
      <c r="BM96" s="388"/>
      <c r="BN96" s="388"/>
      <c r="BO96" s="388"/>
      <c r="BP96" s="388"/>
      <c r="BQ96" s="388"/>
      <c r="BR96" s="388"/>
      <c r="BS96" s="388"/>
      <c r="BT96" s="388"/>
      <c r="BU96" s="388"/>
      <c r="BV96" s="388"/>
    </row>
    <row r="97" spans="1:76" s="1" customFormat="1" ht="31.5" customHeight="1" x14ac:dyDescent="0.25">
      <c r="A97" s="66"/>
      <c r="B97" s="241"/>
      <c r="C97" s="241"/>
      <c r="D97" s="230"/>
      <c r="E97" s="230"/>
      <c r="F97" s="230"/>
      <c r="G97" s="230"/>
      <c r="H97" s="231"/>
      <c r="I97" s="231"/>
      <c r="J97" s="2" t="s">
        <v>121</v>
      </c>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190"/>
      <c r="AO97" s="3"/>
      <c r="AP97" s="3"/>
      <c r="AQ97" s="27"/>
      <c r="AR97" s="3"/>
      <c r="AS97" s="3"/>
      <c r="AT97" s="3"/>
      <c r="AU97" s="3"/>
      <c r="AV97" s="3"/>
      <c r="AW97" s="3"/>
      <c r="AX97" s="168"/>
      <c r="AY97" s="168"/>
      <c r="AZ97" s="168"/>
      <c r="BA97" s="230"/>
      <c r="BB97" s="230"/>
      <c r="BC97" s="230"/>
      <c r="BD97" s="230"/>
      <c r="BE97" s="169"/>
      <c r="BF97" s="170"/>
      <c r="BG97" s="345"/>
      <c r="BH97" s="161"/>
      <c r="BI97" s="22"/>
      <c r="BK97" s="387"/>
      <c r="BL97" s="389"/>
      <c r="BM97" s="389"/>
      <c r="BN97" s="389"/>
      <c r="BO97" s="389"/>
      <c r="BP97" s="389"/>
      <c r="BQ97" s="389"/>
      <c r="BR97" s="389"/>
      <c r="BS97" s="389"/>
      <c r="BT97" s="389"/>
      <c r="BU97" s="389"/>
      <c r="BV97" s="389"/>
    </row>
    <row r="98" spans="1:76" s="1" customFormat="1" ht="27.75" customHeight="1" x14ac:dyDescent="0.25">
      <c r="A98" s="66"/>
      <c r="B98" s="241" t="s">
        <v>250</v>
      </c>
      <c r="C98" s="241"/>
      <c r="D98" s="230" t="s">
        <v>166</v>
      </c>
      <c r="E98" s="230" t="s">
        <v>166</v>
      </c>
      <c r="F98" s="230" t="s">
        <v>166</v>
      </c>
      <c r="G98" s="230" t="s">
        <v>166</v>
      </c>
      <c r="H98" s="231" t="s">
        <v>117</v>
      </c>
      <c r="I98" s="231" t="s">
        <v>244</v>
      </c>
      <c r="J98" s="19" t="s">
        <v>118</v>
      </c>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248" t="s">
        <v>119</v>
      </c>
      <c r="AN98" s="248"/>
      <c r="AO98" s="248"/>
      <c r="AP98" s="248"/>
      <c r="AQ98" s="27"/>
      <c r="AR98" s="3"/>
      <c r="AS98" s="3"/>
      <c r="AT98" s="3"/>
      <c r="AU98" s="3"/>
      <c r="AV98" s="3"/>
      <c r="AW98" s="3"/>
      <c r="AX98" s="3"/>
      <c r="AY98" s="3"/>
      <c r="AZ98" s="25"/>
      <c r="BA98" s="25"/>
      <c r="BB98" s="25"/>
      <c r="BC98" s="25"/>
      <c r="BD98" s="25"/>
      <c r="BE98" s="25"/>
      <c r="BF98" s="160"/>
      <c r="BG98" s="310" t="s">
        <v>188</v>
      </c>
      <c r="BH98" s="52"/>
      <c r="BI98" s="22">
        <v>1</v>
      </c>
      <c r="BK98" s="387"/>
      <c r="BL98" s="388"/>
      <c r="BM98" s="388"/>
      <c r="BN98" s="388"/>
      <c r="BO98" s="388"/>
      <c r="BP98" s="388"/>
      <c r="BQ98" s="388"/>
      <c r="BR98" s="388"/>
      <c r="BS98" s="388"/>
      <c r="BT98" s="388"/>
      <c r="BU98" s="388"/>
      <c r="BV98" s="388"/>
    </row>
    <row r="99" spans="1:76" s="1" customFormat="1" ht="27.75" customHeight="1" x14ac:dyDescent="0.25">
      <c r="A99" s="66"/>
      <c r="B99" s="241"/>
      <c r="C99" s="241"/>
      <c r="D99" s="230"/>
      <c r="E99" s="230"/>
      <c r="F99" s="230"/>
      <c r="G99" s="230"/>
      <c r="H99" s="231"/>
      <c r="I99" s="231"/>
      <c r="J99" s="2" t="s">
        <v>121</v>
      </c>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248"/>
      <c r="AN99" s="248"/>
      <c r="AO99" s="248"/>
      <c r="AP99" s="248"/>
      <c r="AQ99" s="27"/>
      <c r="AR99" s="3"/>
      <c r="AS99" s="3"/>
      <c r="AT99" s="3"/>
      <c r="AU99" s="3"/>
      <c r="AV99" s="3"/>
      <c r="AW99" s="3"/>
      <c r="AX99" s="3"/>
      <c r="AY99" s="3"/>
      <c r="AZ99" s="25"/>
      <c r="BA99" s="25"/>
      <c r="BB99" s="25"/>
      <c r="BC99" s="25"/>
      <c r="BD99" s="25"/>
      <c r="BE99" s="25"/>
      <c r="BF99" s="25"/>
      <c r="BG99" s="276"/>
      <c r="BH99" s="161"/>
      <c r="BI99" s="22"/>
      <c r="BK99" s="387"/>
      <c r="BL99" s="389"/>
      <c r="BM99" s="389"/>
      <c r="BN99" s="389"/>
      <c r="BO99" s="389"/>
      <c r="BP99" s="389"/>
      <c r="BQ99" s="389"/>
      <c r="BR99" s="389"/>
      <c r="BS99" s="389"/>
      <c r="BT99" s="389"/>
      <c r="BU99" s="389"/>
      <c r="BV99" s="389"/>
    </row>
    <row r="100" spans="1:76" s="1" customFormat="1" ht="27.75" customHeight="1" x14ac:dyDescent="0.25">
      <c r="A100" s="66"/>
      <c r="B100" s="233" t="s">
        <v>251</v>
      </c>
      <c r="C100" s="233"/>
      <c r="D100" s="230"/>
      <c r="E100" s="230" t="s">
        <v>166</v>
      </c>
      <c r="F100" s="230"/>
      <c r="G100" s="230"/>
      <c r="H100" s="231" t="s">
        <v>117</v>
      </c>
      <c r="I100" s="231" t="s">
        <v>244</v>
      </c>
      <c r="J100" s="19" t="s">
        <v>118</v>
      </c>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248" t="s">
        <v>119</v>
      </c>
      <c r="AJ100" s="248"/>
      <c r="AK100" s="248"/>
      <c r="AL100" s="248"/>
      <c r="AM100" s="248"/>
      <c r="AN100" s="248"/>
      <c r="AO100" s="3"/>
      <c r="AP100" s="3"/>
      <c r="AQ100" s="27"/>
      <c r="AR100" s="3"/>
      <c r="AS100" s="3"/>
      <c r="AT100" s="3"/>
      <c r="AU100" s="3"/>
      <c r="AV100" s="3"/>
      <c r="AW100" s="3"/>
      <c r="AX100" s="3"/>
      <c r="AY100" s="3"/>
      <c r="AZ100" s="3"/>
      <c r="BA100" s="3"/>
      <c r="BB100" s="3"/>
      <c r="BC100" s="3"/>
      <c r="BD100" s="3"/>
      <c r="BE100" s="3"/>
      <c r="BF100" s="3"/>
      <c r="BG100" s="350" t="s">
        <v>249</v>
      </c>
      <c r="BH100" s="153"/>
      <c r="BI100" s="22">
        <v>1</v>
      </c>
      <c r="BK100" s="387"/>
      <c r="BL100" s="388"/>
      <c r="BM100" s="388"/>
      <c r="BN100" s="388"/>
      <c r="BO100" s="388"/>
      <c r="BP100" s="388"/>
      <c r="BQ100" s="388"/>
      <c r="BR100" s="388"/>
      <c r="BS100" s="388"/>
      <c r="BT100" s="388"/>
      <c r="BU100" s="388"/>
      <c r="BV100" s="388"/>
    </row>
    <row r="101" spans="1:76" s="1" customFormat="1" ht="27.75" customHeight="1" x14ac:dyDescent="0.25">
      <c r="A101" s="66"/>
      <c r="B101" s="233"/>
      <c r="C101" s="233"/>
      <c r="D101" s="230"/>
      <c r="E101" s="230"/>
      <c r="F101" s="230"/>
      <c r="G101" s="230"/>
      <c r="H101" s="231"/>
      <c r="I101" s="231"/>
      <c r="J101" s="2" t="s">
        <v>121</v>
      </c>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248"/>
      <c r="AJ101" s="248"/>
      <c r="AK101" s="248"/>
      <c r="AL101" s="248"/>
      <c r="AM101" s="248"/>
      <c r="AN101" s="248"/>
      <c r="AO101" s="3"/>
      <c r="AP101" s="3"/>
      <c r="AQ101" s="27"/>
      <c r="AR101" s="3"/>
      <c r="AS101" s="3"/>
      <c r="AT101" s="3"/>
      <c r="AU101" s="3"/>
      <c r="AV101" s="3"/>
      <c r="AW101" s="3"/>
      <c r="AX101" s="3"/>
      <c r="AY101" s="3"/>
      <c r="AZ101" s="3"/>
      <c r="BA101" s="3"/>
      <c r="BB101" s="3"/>
      <c r="BC101" s="3"/>
      <c r="BD101" s="3"/>
      <c r="BE101" s="3"/>
      <c r="BF101" s="3"/>
      <c r="BG101" s="351"/>
      <c r="BH101" s="153"/>
      <c r="BI101" s="22"/>
      <c r="BK101" s="387"/>
      <c r="BL101" s="389"/>
      <c r="BM101" s="389"/>
      <c r="BN101" s="389"/>
      <c r="BO101" s="389"/>
      <c r="BP101" s="389"/>
      <c r="BQ101" s="389"/>
      <c r="BR101" s="389"/>
      <c r="BS101" s="389"/>
      <c r="BT101" s="389"/>
      <c r="BU101" s="389"/>
      <c r="BV101" s="389"/>
    </row>
    <row r="102" spans="1:76" s="1" customFormat="1" ht="27.75" customHeight="1" x14ac:dyDescent="0.25">
      <c r="A102" s="66"/>
      <c r="B102" s="233" t="s">
        <v>252</v>
      </c>
      <c r="C102" s="233"/>
      <c r="D102" s="230"/>
      <c r="E102" s="230" t="s">
        <v>166</v>
      </c>
      <c r="F102" s="230"/>
      <c r="G102" s="230"/>
      <c r="H102" s="231" t="s">
        <v>117</v>
      </c>
      <c r="I102" s="231" t="s">
        <v>304</v>
      </c>
      <c r="J102" s="19" t="s">
        <v>118</v>
      </c>
      <c r="K102" s="3"/>
      <c r="L102" s="3"/>
      <c r="M102" s="3"/>
      <c r="N102" s="3"/>
      <c r="O102" s="3"/>
      <c r="P102" s="3"/>
      <c r="Q102" s="3"/>
      <c r="R102" s="3"/>
      <c r="S102" s="172"/>
      <c r="T102" s="172"/>
      <c r="U102" s="172"/>
      <c r="V102" s="3"/>
      <c r="W102" s="3"/>
      <c r="X102" s="3"/>
      <c r="Y102" s="172"/>
      <c r="Z102" s="3"/>
      <c r="AA102" s="25"/>
      <c r="AB102" s="25"/>
      <c r="AC102" s="25"/>
      <c r="AD102" s="25"/>
      <c r="AE102" s="25"/>
      <c r="AF102" s="25"/>
      <c r="AG102" s="3"/>
      <c r="AH102" s="3"/>
      <c r="AI102" s="25"/>
      <c r="AJ102" s="25"/>
      <c r="AK102" s="25"/>
      <c r="AL102" s="25"/>
      <c r="AM102" s="224" t="s">
        <v>119</v>
      </c>
      <c r="AN102" s="225"/>
      <c r="AO102" s="225"/>
      <c r="AP102" s="225"/>
      <c r="AQ102" s="225"/>
      <c r="AR102" s="225"/>
      <c r="AS102" s="225"/>
      <c r="AT102" s="226"/>
      <c r="AU102" s="3"/>
      <c r="AV102" s="3"/>
      <c r="AW102" s="3"/>
      <c r="AX102" s="3"/>
      <c r="AY102" s="3"/>
      <c r="AZ102" s="3"/>
      <c r="BA102" s="3"/>
      <c r="BB102" s="3"/>
      <c r="BC102" s="3"/>
      <c r="BD102" s="3"/>
      <c r="BE102" s="3"/>
      <c r="BF102" s="3"/>
      <c r="BG102" s="350" t="s">
        <v>247</v>
      </c>
      <c r="BH102" s="153"/>
      <c r="BI102" s="22">
        <v>1</v>
      </c>
      <c r="BK102" s="387"/>
      <c r="BL102" s="388"/>
      <c r="BM102" s="388"/>
      <c r="BN102" s="388"/>
      <c r="BO102" s="388"/>
      <c r="BP102" s="388"/>
      <c r="BQ102" s="388"/>
      <c r="BR102" s="388"/>
      <c r="BS102" s="388"/>
      <c r="BT102" s="388"/>
      <c r="BU102" s="388"/>
      <c r="BV102" s="388"/>
      <c r="BX102" s="407"/>
    </row>
    <row r="103" spans="1:76" s="1" customFormat="1" ht="45.75" customHeight="1" x14ac:dyDescent="0.25">
      <c r="A103" s="66"/>
      <c r="B103" s="233"/>
      <c r="C103" s="233"/>
      <c r="D103" s="230"/>
      <c r="E103" s="230"/>
      <c r="F103" s="230"/>
      <c r="G103" s="230"/>
      <c r="H103" s="231"/>
      <c r="I103" s="231"/>
      <c r="J103" s="2" t="s">
        <v>121</v>
      </c>
      <c r="K103" s="3"/>
      <c r="L103" s="3"/>
      <c r="M103" s="3"/>
      <c r="N103" s="3"/>
      <c r="O103" s="3"/>
      <c r="P103" s="3"/>
      <c r="Q103" s="3"/>
      <c r="R103" s="3"/>
      <c r="S103" s="3"/>
      <c r="T103" s="3"/>
      <c r="U103" s="3"/>
      <c r="V103" s="3"/>
      <c r="W103" s="3"/>
      <c r="X103" s="3"/>
      <c r="Y103" s="3"/>
      <c r="Z103" s="3"/>
      <c r="AA103" s="25"/>
      <c r="AB103" s="25"/>
      <c r="AC103" s="25"/>
      <c r="AD103" s="25"/>
      <c r="AE103" s="25"/>
      <c r="AF103" s="25"/>
      <c r="AG103" s="3"/>
      <c r="AH103" s="3"/>
      <c r="AI103" s="25"/>
      <c r="AJ103" s="25"/>
      <c r="AK103" s="25"/>
      <c r="AL103" s="25"/>
      <c r="AM103" s="224"/>
      <c r="AN103" s="225"/>
      <c r="AO103" s="225"/>
      <c r="AP103" s="225"/>
      <c r="AQ103" s="225"/>
      <c r="AR103" s="225"/>
      <c r="AS103" s="225"/>
      <c r="AT103" s="226"/>
      <c r="AU103" s="3"/>
      <c r="AV103" s="3"/>
      <c r="AW103" s="3"/>
      <c r="AX103" s="3"/>
      <c r="AY103" s="3"/>
      <c r="AZ103" s="3"/>
      <c r="BA103" s="3"/>
      <c r="BB103" s="3"/>
      <c r="BC103" s="3"/>
      <c r="BD103" s="3"/>
      <c r="BE103" s="3"/>
      <c r="BF103" s="3"/>
      <c r="BG103" s="351"/>
      <c r="BH103" s="153"/>
      <c r="BI103" s="22"/>
      <c r="BK103" s="387"/>
      <c r="BL103" s="389"/>
      <c r="BM103" s="389"/>
      <c r="BN103" s="389"/>
      <c r="BO103" s="389"/>
      <c r="BP103" s="389"/>
      <c r="BQ103" s="389"/>
      <c r="BR103" s="389"/>
      <c r="BS103" s="389"/>
      <c r="BT103" s="389"/>
      <c r="BU103" s="389"/>
      <c r="BV103" s="389"/>
      <c r="BX103" s="407"/>
    </row>
    <row r="104" spans="1:76" s="1" customFormat="1" ht="45" customHeight="1" x14ac:dyDescent="0.25">
      <c r="A104" s="66"/>
      <c r="B104" s="234" t="s">
        <v>253</v>
      </c>
      <c r="C104" s="234"/>
      <c r="D104" s="235" t="s">
        <v>166</v>
      </c>
      <c r="E104" s="235" t="s">
        <v>166</v>
      </c>
      <c r="F104" s="235" t="s">
        <v>166</v>
      </c>
      <c r="G104" s="235" t="s">
        <v>166</v>
      </c>
      <c r="H104" s="236" t="s">
        <v>117</v>
      </c>
      <c r="I104" s="231" t="s">
        <v>254</v>
      </c>
      <c r="J104" s="186" t="s">
        <v>118</v>
      </c>
      <c r="K104" s="159"/>
      <c r="L104" s="159"/>
      <c r="M104" s="159"/>
      <c r="N104" s="159"/>
      <c r="O104" s="159"/>
      <c r="P104" s="159"/>
      <c r="Q104" s="159"/>
      <c r="R104" s="159"/>
      <c r="S104" s="159"/>
      <c r="T104" s="159"/>
      <c r="U104" s="187"/>
      <c r="V104" s="187"/>
      <c r="W104" s="187"/>
      <c r="X104" s="187"/>
      <c r="Y104" s="159"/>
      <c r="Z104" s="159"/>
      <c r="AA104" s="80"/>
      <c r="AB104" s="80"/>
      <c r="AC104" s="80"/>
      <c r="AD104" s="80"/>
      <c r="AE104" s="80"/>
      <c r="AF104" s="159"/>
      <c r="AG104" s="159"/>
      <c r="AH104" s="159"/>
      <c r="AI104" s="159"/>
      <c r="AJ104" s="159"/>
      <c r="AK104" s="159"/>
      <c r="AL104" s="159"/>
      <c r="AM104" s="159"/>
      <c r="AN104" s="196"/>
      <c r="AO104" s="3"/>
      <c r="AP104" s="3"/>
      <c r="AQ104" s="197"/>
      <c r="AR104" s="159"/>
      <c r="AS104" s="159"/>
      <c r="AT104" s="159"/>
      <c r="AU104" s="252" t="s">
        <v>119</v>
      </c>
      <c r="AV104" s="253"/>
      <c r="AW104" s="253"/>
      <c r="AX104" s="253"/>
      <c r="AY104" s="254"/>
      <c r="AZ104" s="159"/>
      <c r="BA104" s="159"/>
      <c r="BB104" s="159"/>
      <c r="BC104" s="159"/>
      <c r="BD104" s="159"/>
      <c r="BE104" s="159"/>
      <c r="BF104" s="3"/>
      <c r="BG104" s="350" t="s">
        <v>255</v>
      </c>
      <c r="BH104" s="153"/>
      <c r="BI104" s="22">
        <v>1</v>
      </c>
      <c r="BK104" s="387"/>
      <c r="BL104" s="388"/>
      <c r="BM104" s="388"/>
      <c r="BN104" s="388"/>
      <c r="BO104" s="388"/>
      <c r="BP104" s="388"/>
      <c r="BQ104" s="388"/>
      <c r="BR104" s="388"/>
      <c r="BS104" s="388"/>
      <c r="BT104" s="388"/>
      <c r="BU104" s="388"/>
      <c r="BV104" s="388"/>
    </row>
    <row r="105" spans="1:76" s="1" customFormat="1" ht="42" customHeight="1" x14ac:dyDescent="0.25">
      <c r="A105" s="66"/>
      <c r="B105" s="232"/>
      <c r="C105" s="232"/>
      <c r="D105" s="230"/>
      <c r="E105" s="230"/>
      <c r="F105" s="230"/>
      <c r="G105" s="230"/>
      <c r="H105" s="237"/>
      <c r="I105" s="231"/>
      <c r="J105" s="2" t="s">
        <v>121</v>
      </c>
      <c r="K105" s="3"/>
      <c r="L105" s="3"/>
      <c r="M105" s="3"/>
      <c r="N105" s="3"/>
      <c r="O105" s="3"/>
      <c r="P105" s="3"/>
      <c r="Q105" s="3"/>
      <c r="R105" s="3"/>
      <c r="S105" s="3"/>
      <c r="T105" s="3"/>
      <c r="U105" s="3"/>
      <c r="V105" s="3"/>
      <c r="W105" s="3"/>
      <c r="X105" s="3"/>
      <c r="Y105" s="3"/>
      <c r="Z105" s="3"/>
      <c r="AA105" s="80"/>
      <c r="AB105" s="80"/>
      <c r="AC105" s="80"/>
      <c r="AD105" s="80"/>
      <c r="AE105" s="80"/>
      <c r="AF105" s="3"/>
      <c r="AG105" s="3"/>
      <c r="AH105" s="3"/>
      <c r="AI105" s="3"/>
      <c r="AJ105" s="3"/>
      <c r="AK105" s="3"/>
      <c r="AL105" s="3"/>
      <c r="AM105" s="3"/>
      <c r="AN105" s="190"/>
      <c r="AO105" s="3"/>
      <c r="AP105" s="3"/>
      <c r="AQ105" s="27"/>
      <c r="AR105" s="3"/>
      <c r="AS105" s="3"/>
      <c r="AT105" s="3"/>
      <c r="AU105" s="249"/>
      <c r="AV105" s="250"/>
      <c r="AW105" s="250"/>
      <c r="AX105" s="250"/>
      <c r="AY105" s="251"/>
      <c r="AZ105" s="3"/>
      <c r="BA105" s="3"/>
      <c r="BB105" s="3"/>
      <c r="BC105" s="3"/>
      <c r="BD105" s="3"/>
      <c r="BE105" s="245" t="s">
        <v>119</v>
      </c>
      <c r="BF105" s="247"/>
      <c r="BG105" s="351"/>
      <c r="BH105" s="153"/>
      <c r="BI105" s="22"/>
      <c r="BK105" s="387"/>
      <c r="BL105" s="389"/>
      <c r="BM105" s="389"/>
      <c r="BN105" s="389"/>
      <c r="BO105" s="389"/>
      <c r="BP105" s="389"/>
      <c r="BQ105" s="389"/>
      <c r="BR105" s="389"/>
      <c r="BS105" s="389"/>
      <c r="BT105" s="389"/>
      <c r="BU105" s="389"/>
      <c r="BV105" s="389"/>
    </row>
    <row r="106" spans="1:76" s="1" customFormat="1" ht="68.25" customHeight="1" x14ac:dyDescent="0.25">
      <c r="A106" s="66"/>
      <c r="B106" s="234" t="s">
        <v>305</v>
      </c>
      <c r="C106" s="234"/>
      <c r="D106" s="235" t="s">
        <v>166</v>
      </c>
      <c r="E106" s="235" t="s">
        <v>166</v>
      </c>
      <c r="F106" s="235" t="s">
        <v>166</v>
      </c>
      <c r="G106" s="235" t="s">
        <v>166</v>
      </c>
      <c r="H106" s="236" t="s">
        <v>117</v>
      </c>
      <c r="I106" s="237" t="s">
        <v>244</v>
      </c>
      <c r="J106" s="186" t="s">
        <v>118</v>
      </c>
      <c r="K106" s="159"/>
      <c r="L106" s="159"/>
      <c r="M106" s="159"/>
      <c r="N106" s="159"/>
      <c r="O106" s="159"/>
      <c r="P106" s="159"/>
      <c r="Q106" s="159"/>
      <c r="R106" s="159"/>
      <c r="S106" s="159"/>
      <c r="T106" s="159"/>
      <c r="U106" s="187"/>
      <c r="V106" s="187"/>
      <c r="W106" s="187"/>
      <c r="X106" s="187"/>
      <c r="Y106" s="159"/>
      <c r="Z106" s="159"/>
      <c r="AA106" s="80"/>
      <c r="AB106" s="80"/>
      <c r="AC106" s="80"/>
      <c r="AD106" s="80"/>
      <c r="AE106" s="80"/>
      <c r="AF106" s="3"/>
      <c r="AG106" s="3"/>
      <c r="AH106" s="3"/>
      <c r="AI106" s="3"/>
      <c r="AJ106" s="3"/>
      <c r="AK106" s="3"/>
      <c r="AL106" s="3"/>
      <c r="AM106" s="3"/>
      <c r="AN106" s="190"/>
      <c r="AO106" s="3"/>
      <c r="AP106" s="3"/>
      <c r="AQ106" s="27"/>
      <c r="AR106" s="3"/>
      <c r="AS106" s="3"/>
      <c r="AT106" s="3"/>
      <c r="AU106" s="80"/>
      <c r="AV106" s="80"/>
      <c r="AW106" s="80"/>
      <c r="AX106" s="80"/>
      <c r="AY106" s="80"/>
      <c r="AZ106" s="3"/>
      <c r="BA106" s="3"/>
      <c r="BB106" s="159"/>
      <c r="BC106" s="159"/>
      <c r="BD106" s="159"/>
      <c r="BF106" s="3"/>
      <c r="BG106" s="188"/>
      <c r="BH106" s="153"/>
      <c r="BI106" s="22"/>
      <c r="BK106" s="22"/>
      <c r="BL106" s="185"/>
      <c r="BM106" s="185"/>
      <c r="BN106" s="185"/>
      <c r="BO106" s="185"/>
      <c r="BP106" s="185"/>
      <c r="BQ106" s="185"/>
      <c r="BR106" s="185"/>
      <c r="BS106" s="185"/>
      <c r="BT106" s="185"/>
      <c r="BU106" s="185"/>
      <c r="BV106" s="185"/>
    </row>
    <row r="107" spans="1:76" s="1" customFormat="1" ht="52.5" customHeight="1" thickBot="1" x14ac:dyDescent="0.3">
      <c r="A107" s="66"/>
      <c r="B107" s="232"/>
      <c r="C107" s="232"/>
      <c r="D107" s="230"/>
      <c r="E107" s="230"/>
      <c r="F107" s="230"/>
      <c r="G107" s="230"/>
      <c r="H107" s="237"/>
      <c r="I107" s="239"/>
      <c r="J107" s="2" t="s">
        <v>121</v>
      </c>
      <c r="K107" s="3"/>
      <c r="L107" s="3"/>
      <c r="M107" s="3"/>
      <c r="N107" s="3"/>
      <c r="O107" s="3"/>
      <c r="P107" s="3"/>
      <c r="Q107" s="3"/>
      <c r="R107" s="3"/>
      <c r="S107" s="3"/>
      <c r="T107" s="3"/>
      <c r="U107" s="3"/>
      <c r="V107" s="3"/>
      <c r="W107" s="3"/>
      <c r="X107" s="3"/>
      <c r="Y107" s="3"/>
      <c r="Z107" s="3"/>
      <c r="AA107" s="25"/>
      <c r="AB107" s="25"/>
      <c r="AC107" s="25"/>
      <c r="AD107" s="25"/>
      <c r="AE107" s="25"/>
      <c r="AF107" s="3"/>
      <c r="AG107" s="3"/>
      <c r="AH107" s="3"/>
      <c r="AI107" s="25"/>
      <c r="AJ107" s="25"/>
      <c r="AK107" s="25"/>
      <c r="AL107" s="25"/>
      <c r="AM107" s="25"/>
      <c r="AN107" s="202"/>
      <c r="AO107" s="25"/>
      <c r="AP107" s="25"/>
      <c r="AQ107" s="27"/>
      <c r="AR107" s="3"/>
      <c r="AS107" s="3"/>
      <c r="AT107" s="3"/>
      <c r="AU107" s="189"/>
      <c r="AV107" s="189"/>
      <c r="AW107" s="189"/>
      <c r="AX107" s="189"/>
      <c r="AY107" s="189"/>
      <c r="AZ107" s="3"/>
      <c r="BA107" s="3"/>
      <c r="BB107" s="3"/>
      <c r="BC107" s="3"/>
      <c r="BD107" s="3"/>
      <c r="BE107" s="245"/>
      <c r="BF107" s="247"/>
      <c r="BG107" s="188"/>
      <c r="BH107" s="153"/>
      <c r="BI107" s="22"/>
      <c r="BK107" s="22"/>
      <c r="BL107" s="185"/>
      <c r="BM107" s="185"/>
      <c r="BN107" s="185"/>
      <c r="BO107" s="185"/>
      <c r="BP107" s="185"/>
      <c r="BQ107" s="185"/>
      <c r="BR107" s="185"/>
      <c r="BS107" s="185"/>
      <c r="BT107" s="185"/>
      <c r="BU107" s="185"/>
      <c r="BV107" s="185"/>
    </row>
    <row r="108" spans="1:76" s="1" customFormat="1" ht="33.75" customHeight="1" x14ac:dyDescent="0.25">
      <c r="A108" s="66"/>
      <c r="B108" s="273" t="s">
        <v>256</v>
      </c>
      <c r="C108" s="274"/>
      <c r="D108" s="274"/>
      <c r="E108" s="274"/>
      <c r="F108" s="274"/>
      <c r="G108" s="274"/>
      <c r="H108" s="274"/>
      <c r="I108" s="274"/>
      <c r="J108" s="274"/>
      <c r="K108" s="274"/>
      <c r="L108" s="274"/>
      <c r="M108" s="274"/>
      <c r="N108" s="274"/>
      <c r="O108" s="274"/>
      <c r="P108" s="274"/>
      <c r="Q108" s="274"/>
      <c r="R108" s="274"/>
      <c r="S108" s="274"/>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274"/>
      <c r="AP108" s="274"/>
      <c r="AQ108" s="274"/>
      <c r="AR108" s="274"/>
      <c r="AS108" s="274"/>
      <c r="AT108" s="274"/>
      <c r="AU108" s="274"/>
      <c r="AV108" s="274"/>
      <c r="AW108" s="274"/>
      <c r="AX108" s="274"/>
      <c r="AY108" s="274"/>
      <c r="AZ108" s="274"/>
      <c r="BA108" s="274"/>
      <c r="BB108" s="274"/>
      <c r="BC108" s="274"/>
      <c r="BD108" s="274"/>
      <c r="BE108" s="274"/>
      <c r="BF108" s="274"/>
      <c r="BG108" s="275"/>
      <c r="BH108" s="38">
        <f>SUM(BH109:BH114)</f>
        <v>1</v>
      </c>
      <c r="BI108" s="23">
        <f>+SUM(BI109:BI112)</f>
        <v>2</v>
      </c>
      <c r="BK108" s="386"/>
      <c r="BL108" s="386"/>
      <c r="BM108" s="386"/>
      <c r="BN108" s="386"/>
      <c r="BO108" s="386"/>
      <c r="BP108" s="386"/>
      <c r="BQ108" s="386"/>
      <c r="BR108" s="386"/>
      <c r="BS108" s="386"/>
      <c r="BT108" s="386"/>
      <c r="BU108" s="386"/>
      <c r="BV108" s="386"/>
    </row>
    <row r="109" spans="1:76" s="1" customFormat="1" ht="43.5" customHeight="1" x14ac:dyDescent="0.25">
      <c r="A109" s="66"/>
      <c r="B109" s="238" t="s">
        <v>257</v>
      </c>
      <c r="C109" s="238"/>
      <c r="D109" s="230"/>
      <c r="E109" s="230" t="s">
        <v>166</v>
      </c>
      <c r="F109" s="230" t="s">
        <v>166</v>
      </c>
      <c r="G109" s="230"/>
      <c r="H109" s="231" t="s">
        <v>117</v>
      </c>
      <c r="I109" s="231" t="s">
        <v>244</v>
      </c>
      <c r="J109" s="19" t="s">
        <v>118</v>
      </c>
      <c r="K109" s="3"/>
      <c r="L109" s="3"/>
      <c r="M109" s="3"/>
      <c r="N109" s="3"/>
      <c r="O109" s="3"/>
      <c r="P109" s="3"/>
      <c r="Q109" s="3"/>
      <c r="R109" s="3"/>
      <c r="S109" s="3"/>
      <c r="T109" s="3"/>
      <c r="U109" s="3"/>
      <c r="V109" s="3"/>
      <c r="W109" s="25"/>
      <c r="X109" s="25"/>
      <c r="Y109" s="25"/>
      <c r="Z109" s="25"/>
      <c r="AA109" s="25"/>
      <c r="AB109" s="25"/>
      <c r="AC109" s="25"/>
      <c r="AD109" s="25"/>
      <c r="AE109" s="80"/>
      <c r="AF109" s="80"/>
      <c r="AG109" s="80"/>
      <c r="AH109" s="80"/>
      <c r="AI109" s="224" t="s">
        <v>119</v>
      </c>
      <c r="AJ109" s="225"/>
      <c r="AK109" s="225"/>
      <c r="AL109" s="225"/>
      <c r="AM109" s="225"/>
      <c r="AN109" s="225"/>
      <c r="AO109" s="225"/>
      <c r="AP109" s="226"/>
      <c r="AQ109" s="81"/>
      <c r="AR109" s="81"/>
      <c r="AS109" s="81"/>
      <c r="AT109" s="81"/>
      <c r="AU109" s="42"/>
      <c r="AV109" s="42"/>
      <c r="AW109" s="42"/>
      <c r="AX109" s="42"/>
      <c r="AY109" s="42"/>
      <c r="AZ109" s="42"/>
      <c r="BA109" s="42"/>
      <c r="BB109" s="42"/>
      <c r="BC109" s="82"/>
      <c r="BD109" s="5"/>
      <c r="BE109" s="5"/>
      <c r="BF109" s="5"/>
      <c r="BG109" s="276" t="s">
        <v>258</v>
      </c>
      <c r="BH109" s="41">
        <v>1</v>
      </c>
      <c r="BI109" s="22">
        <v>1</v>
      </c>
      <c r="BK109" s="387"/>
      <c r="BL109" s="388"/>
      <c r="BM109" s="388"/>
      <c r="BN109" s="388"/>
      <c r="BO109" s="388"/>
      <c r="BP109" s="388"/>
      <c r="BQ109" s="388"/>
      <c r="BR109" s="388"/>
      <c r="BS109" s="388"/>
      <c r="BT109" s="388"/>
      <c r="BU109" s="388"/>
      <c r="BV109" s="388"/>
    </row>
    <row r="110" spans="1:76" s="1" customFormat="1" ht="30" customHeight="1" x14ac:dyDescent="0.25">
      <c r="A110" s="66"/>
      <c r="B110" s="238"/>
      <c r="C110" s="238"/>
      <c r="D110" s="230"/>
      <c r="E110" s="230"/>
      <c r="F110" s="230"/>
      <c r="G110" s="230"/>
      <c r="H110" s="231"/>
      <c r="I110" s="231"/>
      <c r="J110" s="2" t="s">
        <v>121</v>
      </c>
      <c r="K110" s="3"/>
      <c r="L110" s="3"/>
      <c r="M110" s="3"/>
      <c r="N110" s="3"/>
      <c r="O110" s="3"/>
      <c r="P110" s="3"/>
      <c r="Q110" s="3"/>
      <c r="R110" s="3"/>
      <c r="S110" s="3"/>
      <c r="T110" s="3"/>
      <c r="U110" s="3"/>
      <c r="V110" s="3"/>
      <c r="W110" s="25"/>
      <c r="X110" s="25"/>
      <c r="Y110" s="25"/>
      <c r="Z110" s="25"/>
      <c r="AA110" s="25"/>
      <c r="AB110" s="25"/>
      <c r="AC110" s="25"/>
      <c r="AD110" s="25"/>
      <c r="AE110" s="80"/>
      <c r="AF110" s="80"/>
      <c r="AG110" s="80"/>
      <c r="AH110" s="80"/>
      <c r="AI110" s="224"/>
      <c r="AJ110" s="225"/>
      <c r="AK110" s="225"/>
      <c r="AL110" s="225"/>
      <c r="AM110" s="225"/>
      <c r="AN110" s="225"/>
      <c r="AO110" s="225"/>
      <c r="AP110" s="226"/>
      <c r="AQ110" s="191"/>
      <c r="AR110" s="81"/>
      <c r="AS110" s="81"/>
      <c r="AT110" s="81"/>
      <c r="AU110" s="42"/>
      <c r="AV110" s="42"/>
      <c r="AW110" s="42"/>
      <c r="AX110" s="42"/>
      <c r="AY110" s="42"/>
      <c r="AZ110" s="42"/>
      <c r="BA110" s="42"/>
      <c r="BB110" s="42"/>
      <c r="BC110" s="82"/>
      <c r="BD110" s="5"/>
      <c r="BE110" s="5"/>
      <c r="BF110" s="5"/>
      <c r="BG110" s="276"/>
      <c r="BH110" s="41"/>
      <c r="BI110" s="22"/>
      <c r="BK110" s="387"/>
      <c r="BL110" s="389"/>
      <c r="BM110" s="389"/>
      <c r="BN110" s="389"/>
      <c r="BO110" s="389"/>
      <c r="BP110" s="389"/>
      <c r="BQ110" s="389"/>
      <c r="BR110" s="389"/>
      <c r="BS110" s="389"/>
      <c r="BT110" s="389"/>
      <c r="BU110" s="389"/>
      <c r="BV110" s="389"/>
    </row>
    <row r="111" spans="1:76" s="1" customFormat="1" ht="39.75" customHeight="1" x14ac:dyDescent="0.25">
      <c r="A111" s="66"/>
      <c r="B111" s="238" t="s">
        <v>259</v>
      </c>
      <c r="C111" s="238"/>
      <c r="D111" s="230"/>
      <c r="E111" s="230"/>
      <c r="F111" s="230" t="s">
        <v>166</v>
      </c>
      <c r="G111" s="230"/>
      <c r="H111" s="231" t="s">
        <v>117</v>
      </c>
      <c r="I111" s="231" t="s">
        <v>260</v>
      </c>
      <c r="J111" s="19" t="s">
        <v>118</v>
      </c>
      <c r="K111" s="3"/>
      <c r="L111" s="3"/>
      <c r="M111" s="3"/>
      <c r="N111" s="3"/>
      <c r="O111" s="3"/>
      <c r="P111" s="3"/>
      <c r="Q111" s="3"/>
      <c r="R111" s="3"/>
      <c r="S111" s="3"/>
      <c r="T111" s="3"/>
      <c r="U111" s="3"/>
      <c r="V111" s="3"/>
      <c r="W111" s="25"/>
      <c r="X111" s="25"/>
      <c r="Y111" s="25"/>
      <c r="Z111" s="245" t="s">
        <v>119</v>
      </c>
      <c r="AA111" s="246"/>
      <c r="AB111" s="246"/>
      <c r="AC111" s="246"/>
      <c r="AD111" s="246"/>
      <c r="AE111" s="246"/>
      <c r="AF111" s="246"/>
      <c r="AG111" s="247"/>
      <c r="AH111" s="42"/>
      <c r="AI111" s="42"/>
      <c r="AJ111" s="42"/>
      <c r="AK111" s="42"/>
      <c r="AL111" s="42"/>
      <c r="AM111" s="42"/>
      <c r="AN111" s="193"/>
      <c r="AO111" s="42"/>
      <c r="AP111" s="42"/>
      <c r="AQ111" s="191"/>
      <c r="AR111" s="81"/>
      <c r="AS111" s="81"/>
      <c r="AT111" s="81"/>
      <c r="AU111" s="80"/>
      <c r="AV111" s="80"/>
      <c r="AW111" s="80"/>
      <c r="AX111" s="80"/>
      <c r="AY111" s="80"/>
      <c r="AZ111" s="80"/>
      <c r="BA111" s="80"/>
      <c r="BB111" s="80"/>
      <c r="BC111" s="80"/>
      <c r="BD111" s="5"/>
      <c r="BE111" s="5"/>
      <c r="BF111" s="5"/>
      <c r="BG111" s="276" t="s">
        <v>261</v>
      </c>
      <c r="BH111" s="41"/>
      <c r="BI111" s="22">
        <v>1</v>
      </c>
      <c r="BK111" s="387"/>
      <c r="BL111" s="388"/>
      <c r="BM111" s="388"/>
      <c r="BN111" s="388"/>
      <c r="BO111" s="388"/>
      <c r="BP111" s="388"/>
      <c r="BQ111" s="388"/>
      <c r="BR111" s="388"/>
      <c r="BS111" s="388"/>
      <c r="BT111" s="388"/>
      <c r="BU111" s="388"/>
      <c r="BV111" s="388"/>
    </row>
    <row r="112" spans="1:76" s="1" customFormat="1" ht="47.25" customHeight="1" x14ac:dyDescent="0.25">
      <c r="A112" s="66"/>
      <c r="B112" s="238"/>
      <c r="C112" s="238"/>
      <c r="D112" s="230"/>
      <c r="E112" s="230"/>
      <c r="F112" s="230"/>
      <c r="G112" s="230"/>
      <c r="H112" s="231"/>
      <c r="I112" s="231"/>
      <c r="J112" s="2" t="s">
        <v>121</v>
      </c>
      <c r="K112" s="3"/>
      <c r="L112" s="3"/>
      <c r="M112" s="3"/>
      <c r="N112" s="3"/>
      <c r="O112" s="3"/>
      <c r="P112" s="3"/>
      <c r="Q112" s="3"/>
      <c r="R112" s="3"/>
      <c r="S112" s="3"/>
      <c r="T112" s="3"/>
      <c r="U112" s="3"/>
      <c r="V112" s="3"/>
      <c r="W112" s="25"/>
      <c r="X112" s="25"/>
      <c r="Y112" s="25"/>
      <c r="Z112" s="249"/>
      <c r="AA112" s="250"/>
      <c r="AB112" s="250"/>
      <c r="AC112" s="250"/>
      <c r="AD112" s="250"/>
      <c r="AE112" s="250"/>
      <c r="AF112" s="250"/>
      <c r="AG112" s="251"/>
      <c r="AH112" s="42"/>
      <c r="AI112" s="42"/>
      <c r="AJ112" s="42"/>
      <c r="AK112" s="42"/>
      <c r="AL112" s="42"/>
      <c r="AM112" s="42"/>
      <c r="AN112" s="193"/>
      <c r="AO112" s="42"/>
      <c r="AP112" s="42"/>
      <c r="AQ112" s="191"/>
      <c r="AR112" s="81"/>
      <c r="AS112" s="81"/>
      <c r="AT112" s="81"/>
      <c r="AU112" s="80"/>
      <c r="AV112" s="80"/>
      <c r="AW112" s="80"/>
      <c r="AX112" s="80"/>
      <c r="AY112" s="80"/>
      <c r="AZ112" s="80"/>
      <c r="BA112" s="80"/>
      <c r="BB112" s="80"/>
      <c r="BC112" s="80"/>
      <c r="BD112" s="5"/>
      <c r="BE112" s="5"/>
      <c r="BF112" s="5"/>
      <c r="BG112" s="276"/>
      <c r="BH112" s="41"/>
      <c r="BI112" s="22"/>
      <c r="BK112" s="387"/>
      <c r="BL112" s="389"/>
      <c r="BM112" s="389"/>
      <c r="BN112" s="389"/>
      <c r="BO112" s="389"/>
      <c r="BP112" s="389"/>
      <c r="BQ112" s="389"/>
      <c r="BR112" s="389"/>
      <c r="BS112" s="389"/>
      <c r="BT112" s="389"/>
      <c r="BU112" s="389"/>
      <c r="BV112" s="389"/>
    </row>
    <row r="113" spans="1:76" s="1" customFormat="1" ht="28.5" customHeight="1" x14ac:dyDescent="0.25">
      <c r="A113" s="66"/>
      <c r="B113" s="238" t="s">
        <v>262</v>
      </c>
      <c r="C113" s="238"/>
      <c r="D113" s="313"/>
      <c r="E113" s="313"/>
      <c r="F113" s="313" t="s">
        <v>166</v>
      </c>
      <c r="G113" s="313"/>
      <c r="H113" s="231" t="s">
        <v>117</v>
      </c>
      <c r="I113" s="281" t="s">
        <v>263</v>
      </c>
      <c r="J113" s="19" t="s">
        <v>118</v>
      </c>
      <c r="K113" s="3"/>
      <c r="L113" s="3"/>
      <c r="M113" s="3"/>
      <c r="N113" s="3"/>
      <c r="O113" s="3"/>
      <c r="P113" s="3"/>
      <c r="Q113" s="3"/>
      <c r="R113" s="3"/>
      <c r="S113" s="245" t="s">
        <v>119</v>
      </c>
      <c r="T113" s="246"/>
      <c r="U113" s="246"/>
      <c r="V113" s="246"/>
      <c r="W113" s="246"/>
      <c r="X113" s="246"/>
      <c r="Y113" s="246"/>
      <c r="Z113" s="246"/>
      <c r="AA113" s="247"/>
      <c r="AB113" s="3"/>
      <c r="AC113" s="3"/>
      <c r="AD113" s="3"/>
      <c r="AE113" s="3"/>
      <c r="AF113" s="3"/>
      <c r="AG113" s="3"/>
      <c r="AH113" s="3"/>
      <c r="AI113" s="3"/>
      <c r="AJ113" s="3"/>
      <c r="AK113" s="3"/>
      <c r="AL113" s="3"/>
      <c r="AM113" s="3"/>
      <c r="AN113" s="190"/>
      <c r="AO113" s="3"/>
      <c r="AP113" s="3"/>
      <c r="AQ113" s="27"/>
      <c r="AR113" s="3"/>
      <c r="AS113" s="3"/>
      <c r="AT113" s="3"/>
      <c r="AU113" s="3"/>
      <c r="AV113" s="3"/>
      <c r="AW113" s="3"/>
      <c r="AX113" s="25"/>
      <c r="AY113" s="25"/>
      <c r="AZ113" s="25"/>
      <c r="BA113" s="25"/>
      <c r="BB113" s="25"/>
      <c r="BC113" s="25"/>
      <c r="BD113" s="25"/>
      <c r="BE113" s="25"/>
      <c r="BF113" s="5"/>
      <c r="BG113" s="276" t="s">
        <v>188</v>
      </c>
      <c r="BH113" s="52"/>
      <c r="BI113" s="22"/>
      <c r="BK113" s="387"/>
      <c r="BL113" s="388"/>
      <c r="BM113" s="388"/>
      <c r="BN113" s="388"/>
      <c r="BO113" s="388"/>
      <c r="BP113" s="388"/>
      <c r="BQ113" s="388"/>
      <c r="BR113" s="388"/>
      <c r="BS113" s="388"/>
      <c r="BT113" s="388"/>
      <c r="BU113" s="388"/>
      <c r="BV113" s="388"/>
    </row>
    <row r="114" spans="1:76" s="1" customFormat="1" ht="26.25" customHeight="1" x14ac:dyDescent="0.25">
      <c r="A114" s="66"/>
      <c r="B114" s="238"/>
      <c r="C114" s="238"/>
      <c r="D114" s="235"/>
      <c r="E114" s="235"/>
      <c r="F114" s="235"/>
      <c r="G114" s="235"/>
      <c r="H114" s="231"/>
      <c r="I114" s="231"/>
      <c r="J114" s="2" t="s">
        <v>121</v>
      </c>
      <c r="K114" s="3"/>
      <c r="L114" s="3"/>
      <c r="M114" s="3"/>
      <c r="N114" s="3"/>
      <c r="O114" s="3"/>
      <c r="P114" s="3"/>
      <c r="Q114" s="3"/>
      <c r="R114" s="3"/>
      <c r="S114" s="245"/>
      <c r="T114" s="246"/>
      <c r="U114" s="246"/>
      <c r="V114" s="246"/>
      <c r="W114" s="246"/>
      <c r="X114" s="246"/>
      <c r="Y114" s="246"/>
      <c r="Z114" s="246"/>
      <c r="AA114" s="247"/>
      <c r="AB114" s="3"/>
      <c r="AC114" s="3"/>
      <c r="AD114" s="3"/>
      <c r="AE114" s="3"/>
      <c r="AF114" s="3"/>
      <c r="AG114" s="3"/>
      <c r="AH114" s="3"/>
      <c r="AI114" s="3"/>
      <c r="AJ114" s="3"/>
      <c r="AK114" s="3"/>
      <c r="AL114" s="3"/>
      <c r="AM114" s="3"/>
      <c r="AN114" s="190"/>
      <c r="AO114" s="3"/>
      <c r="AP114" s="3"/>
      <c r="AQ114" s="27"/>
      <c r="AR114" s="3"/>
      <c r="AS114" s="3"/>
      <c r="AT114" s="3"/>
      <c r="AU114" s="3"/>
      <c r="AV114" s="3"/>
      <c r="AW114" s="3"/>
      <c r="AX114" s="3"/>
      <c r="AY114" s="3"/>
      <c r="AZ114" s="3"/>
      <c r="BA114" s="3"/>
      <c r="BB114" s="3"/>
      <c r="BC114" s="5"/>
      <c r="BD114" s="5"/>
      <c r="BE114" s="5"/>
      <c r="BF114" s="5"/>
      <c r="BG114" s="276"/>
      <c r="BH114" s="161"/>
      <c r="BI114" s="22"/>
      <c r="BK114" s="387"/>
      <c r="BL114" s="389"/>
      <c r="BM114" s="389"/>
      <c r="BN114" s="389"/>
      <c r="BO114" s="389"/>
      <c r="BP114" s="389"/>
      <c r="BQ114" s="389"/>
      <c r="BR114" s="389"/>
      <c r="BS114" s="389"/>
      <c r="BT114" s="389"/>
      <c r="BU114" s="389"/>
      <c r="BV114" s="389"/>
    </row>
    <row r="115" spans="1:76" s="1" customFormat="1" ht="36" customHeight="1" x14ac:dyDescent="0.25">
      <c r="A115" s="66"/>
      <c r="B115" s="241" t="s">
        <v>264</v>
      </c>
      <c r="C115" s="241"/>
      <c r="D115" s="230"/>
      <c r="E115" s="230"/>
      <c r="F115" s="230" t="s">
        <v>166</v>
      </c>
      <c r="G115" s="230"/>
      <c r="H115" s="231" t="s">
        <v>117</v>
      </c>
      <c r="I115" s="231" t="s">
        <v>244</v>
      </c>
      <c r="J115" s="19" t="s">
        <v>118</v>
      </c>
      <c r="K115" s="3"/>
      <c r="L115" s="3"/>
      <c r="M115" s="3"/>
      <c r="N115" s="3"/>
      <c r="O115" s="3"/>
      <c r="P115" s="3"/>
      <c r="Q115" s="3"/>
      <c r="R115" s="3"/>
      <c r="S115" s="3"/>
      <c r="T115" s="3"/>
      <c r="U115" s="3"/>
      <c r="V115" s="3"/>
      <c r="W115" s="3"/>
      <c r="X115" s="3"/>
      <c r="Y115" s="3"/>
      <c r="Z115" s="3"/>
      <c r="AA115" s="3"/>
      <c r="AB115" s="3"/>
      <c r="AC115" s="3"/>
      <c r="AD115" s="3"/>
      <c r="AE115" s="42"/>
      <c r="AF115" s="42"/>
      <c r="AG115" s="42"/>
      <c r="AH115" s="42"/>
      <c r="AI115" s="42"/>
      <c r="AJ115" s="42"/>
      <c r="AK115" s="42"/>
      <c r="AL115" s="42"/>
      <c r="AM115" s="42"/>
      <c r="AN115" s="193"/>
      <c r="AO115" s="42"/>
      <c r="AP115" s="42"/>
      <c r="AQ115" s="224" t="s">
        <v>119</v>
      </c>
      <c r="AR115" s="225"/>
      <c r="AS115" s="225"/>
      <c r="AT115" s="225"/>
      <c r="AU115" s="225"/>
      <c r="AV115" s="225"/>
      <c r="AW115" s="225"/>
      <c r="AX115" s="225"/>
      <c r="AY115" s="225"/>
      <c r="AZ115" s="226"/>
      <c r="BA115" s="80"/>
      <c r="BB115" s="80"/>
      <c r="BC115" s="80"/>
      <c r="BD115" s="5"/>
      <c r="BE115" s="5"/>
      <c r="BF115" s="5"/>
      <c r="BG115" s="276" t="s">
        <v>182</v>
      </c>
      <c r="BH115" s="41"/>
      <c r="BI115" s="22">
        <v>1</v>
      </c>
      <c r="BK115" s="387"/>
      <c r="BL115" s="388"/>
      <c r="BM115" s="388"/>
      <c r="BN115" s="388"/>
      <c r="BO115" s="388"/>
      <c r="BP115" s="388"/>
      <c r="BQ115" s="388"/>
      <c r="BR115" s="388"/>
      <c r="BS115" s="388"/>
      <c r="BT115" s="388"/>
      <c r="BU115" s="388"/>
      <c r="BV115" s="388"/>
      <c r="BX115" s="407"/>
    </row>
    <row r="116" spans="1:76" s="1" customFormat="1" ht="31.5" customHeight="1" x14ac:dyDescent="0.25">
      <c r="A116" s="66"/>
      <c r="B116" s="241"/>
      <c r="C116" s="241"/>
      <c r="D116" s="230"/>
      <c r="E116" s="230"/>
      <c r="F116" s="230"/>
      <c r="G116" s="230"/>
      <c r="H116" s="231"/>
      <c r="I116" s="231"/>
      <c r="J116" s="2" t="s">
        <v>121</v>
      </c>
      <c r="K116" s="3"/>
      <c r="L116" s="3"/>
      <c r="M116" s="3"/>
      <c r="N116" s="3"/>
      <c r="O116" s="3"/>
      <c r="P116" s="3"/>
      <c r="Q116" s="3"/>
      <c r="R116" s="3"/>
      <c r="S116" s="3"/>
      <c r="T116" s="3"/>
      <c r="U116" s="3"/>
      <c r="V116" s="3"/>
      <c r="W116" s="3"/>
      <c r="X116" s="3"/>
      <c r="Y116" s="3"/>
      <c r="Z116" s="3"/>
      <c r="AA116" s="3"/>
      <c r="AB116" s="3"/>
      <c r="AC116" s="3"/>
      <c r="AD116" s="3"/>
      <c r="AE116" s="42"/>
      <c r="AF116" s="42"/>
      <c r="AG116" s="42"/>
      <c r="AH116" s="42"/>
      <c r="AI116" s="42"/>
      <c r="AJ116" s="42"/>
      <c r="AK116" s="42"/>
      <c r="AL116" s="42"/>
      <c r="AM116" s="42"/>
      <c r="AN116" s="193"/>
      <c r="AO116" s="42"/>
      <c r="AP116" s="42"/>
      <c r="AQ116" s="408"/>
      <c r="AR116" s="409"/>
      <c r="AS116" s="409"/>
      <c r="AT116" s="409"/>
      <c r="AU116" s="409"/>
      <c r="AV116" s="409"/>
      <c r="AW116" s="409"/>
      <c r="AX116" s="409"/>
      <c r="AY116" s="409"/>
      <c r="AZ116" s="410"/>
      <c r="BA116" s="80"/>
      <c r="BB116" s="80"/>
      <c r="BC116" s="80"/>
      <c r="BD116" s="5"/>
      <c r="BE116" s="5"/>
      <c r="BF116" s="5"/>
      <c r="BG116" s="276"/>
      <c r="BH116" s="41"/>
      <c r="BI116" s="22"/>
      <c r="BK116" s="387"/>
      <c r="BL116" s="389"/>
      <c r="BM116" s="389"/>
      <c r="BN116" s="389"/>
      <c r="BO116" s="389"/>
      <c r="BP116" s="389"/>
      <c r="BQ116" s="389"/>
      <c r="BR116" s="389"/>
      <c r="BS116" s="389"/>
      <c r="BT116" s="389"/>
      <c r="BU116" s="389"/>
      <c r="BV116" s="389"/>
      <c r="BX116" s="407"/>
    </row>
    <row r="117" spans="1:76" s="1" customFormat="1" ht="33.75" customHeight="1" x14ac:dyDescent="0.25">
      <c r="A117" s="66"/>
      <c r="B117" s="320" t="s">
        <v>265</v>
      </c>
      <c r="C117" s="321"/>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1"/>
      <c r="Z117" s="321"/>
      <c r="AA117" s="321"/>
      <c r="AB117" s="321"/>
      <c r="AC117" s="321"/>
      <c r="AD117" s="321"/>
      <c r="AE117" s="321"/>
      <c r="AF117" s="321"/>
      <c r="AG117" s="321"/>
      <c r="AH117" s="321"/>
      <c r="AI117" s="321"/>
      <c r="AJ117" s="321"/>
      <c r="AK117" s="321"/>
      <c r="AL117" s="321"/>
      <c r="AM117" s="321"/>
      <c r="AN117" s="321"/>
      <c r="AO117" s="321"/>
      <c r="AP117" s="321"/>
      <c r="AQ117" s="321"/>
      <c r="AR117" s="321"/>
      <c r="AS117" s="321"/>
      <c r="AT117" s="321"/>
      <c r="AU117" s="321"/>
      <c r="AV117" s="321"/>
      <c r="AW117" s="321"/>
      <c r="AX117" s="321"/>
      <c r="AY117" s="321"/>
      <c r="AZ117" s="321"/>
      <c r="BA117" s="321"/>
      <c r="BB117" s="321"/>
      <c r="BC117" s="321"/>
      <c r="BD117" s="321"/>
      <c r="BE117" s="321"/>
      <c r="BF117" s="321"/>
      <c r="BG117" s="322"/>
      <c r="BH117" s="38">
        <f>SUM(BH118:BH127)</f>
        <v>12</v>
      </c>
      <c r="BI117" s="23">
        <f>+SUM(BI118:BI127)</f>
        <v>16</v>
      </c>
      <c r="BJ117" s="46">
        <f>+BH117/BI117</f>
        <v>0.75</v>
      </c>
      <c r="BK117" s="386"/>
      <c r="BL117" s="386"/>
      <c r="BM117" s="386"/>
      <c r="BN117" s="386"/>
      <c r="BO117" s="386"/>
      <c r="BP117" s="386"/>
      <c r="BQ117" s="386"/>
      <c r="BR117" s="386"/>
      <c r="BS117" s="386"/>
      <c r="BT117" s="386"/>
      <c r="BU117" s="386"/>
      <c r="BV117" s="386"/>
    </row>
    <row r="118" spans="1:76" s="1" customFormat="1" ht="27.75" customHeight="1" x14ac:dyDescent="0.25">
      <c r="A118" s="66"/>
      <c r="B118" s="238" t="s">
        <v>266</v>
      </c>
      <c r="C118" s="238"/>
      <c r="D118" s="230" t="s">
        <v>166</v>
      </c>
      <c r="E118" s="230" t="s">
        <v>166</v>
      </c>
      <c r="F118" s="230" t="s">
        <v>166</v>
      </c>
      <c r="G118" s="230" t="s">
        <v>166</v>
      </c>
      <c r="H118" s="231" t="s">
        <v>117</v>
      </c>
      <c r="I118" s="231" t="s">
        <v>303</v>
      </c>
      <c r="J118" s="19" t="s">
        <v>118</v>
      </c>
      <c r="K118" s="25"/>
      <c r="L118" s="25"/>
      <c r="M118" s="245" t="s">
        <v>119</v>
      </c>
      <c r="N118" s="246"/>
      <c r="O118" s="246"/>
      <c r="P118" s="247"/>
      <c r="Q118" s="3"/>
      <c r="R118" s="3"/>
      <c r="S118" s="3"/>
      <c r="T118" s="3"/>
      <c r="U118" s="3"/>
      <c r="V118" s="3"/>
      <c r="W118" s="3"/>
      <c r="X118" s="3"/>
      <c r="Y118" s="3"/>
      <c r="Z118" s="3"/>
      <c r="AA118" s="245" t="s">
        <v>119</v>
      </c>
      <c r="AB118" s="246"/>
      <c r="AC118" s="246"/>
      <c r="AD118" s="247"/>
      <c r="AE118" s="25"/>
      <c r="AF118" s="25"/>
      <c r="AG118" s="25"/>
      <c r="AH118" s="25"/>
      <c r="AI118" s="25"/>
      <c r="AJ118" s="25"/>
      <c r="AK118" s="22"/>
      <c r="AL118" s="22"/>
      <c r="AM118" s="22"/>
      <c r="AN118" s="200"/>
      <c r="AO118" s="3"/>
      <c r="AP118" s="3"/>
      <c r="AQ118" s="245" t="s">
        <v>119</v>
      </c>
      <c r="AR118" s="246"/>
      <c r="AS118" s="246"/>
      <c r="AT118" s="247"/>
      <c r="AU118" s="3"/>
      <c r="AV118" s="3"/>
      <c r="AW118" s="25"/>
      <c r="AX118" s="25"/>
      <c r="AY118" s="25"/>
      <c r="AZ118" s="25"/>
      <c r="BA118" s="25"/>
      <c r="BB118" s="25"/>
      <c r="BC118" s="25"/>
      <c r="BD118" s="25"/>
      <c r="BE118" s="245" t="s">
        <v>119</v>
      </c>
      <c r="BF118" s="247"/>
      <c r="BG118" s="276" t="s">
        <v>193</v>
      </c>
      <c r="BH118" s="41">
        <v>2</v>
      </c>
      <c r="BI118" s="22">
        <v>3</v>
      </c>
      <c r="BK118" s="387" t="s">
        <v>267</v>
      </c>
      <c r="BL118" s="388"/>
      <c r="BM118" s="388"/>
      <c r="BN118" s="388" t="s">
        <v>171</v>
      </c>
      <c r="BO118" s="406" t="s">
        <v>171</v>
      </c>
      <c r="BP118" s="406" t="s">
        <v>171</v>
      </c>
      <c r="BQ118" s="406" t="s">
        <v>268</v>
      </c>
      <c r="BR118" s="388" t="s">
        <v>172</v>
      </c>
      <c r="BS118" s="388" t="s">
        <v>172</v>
      </c>
      <c r="BT118" s="388" t="s">
        <v>172</v>
      </c>
      <c r="BU118" s="388" t="s">
        <v>172</v>
      </c>
      <c r="BV118" s="388"/>
    </row>
    <row r="119" spans="1:76" s="1" customFormat="1" ht="34.5" customHeight="1" x14ac:dyDescent="0.25">
      <c r="A119" s="66"/>
      <c r="B119" s="238"/>
      <c r="C119" s="238"/>
      <c r="D119" s="230"/>
      <c r="E119" s="230"/>
      <c r="F119" s="230"/>
      <c r="G119" s="230"/>
      <c r="H119" s="231"/>
      <c r="I119" s="231"/>
      <c r="J119" s="2" t="s">
        <v>121</v>
      </c>
      <c r="K119" s="80"/>
      <c r="L119" s="80"/>
      <c r="M119" s="224"/>
      <c r="N119" s="225"/>
      <c r="O119" s="225"/>
      <c r="P119" s="226"/>
      <c r="Q119" s="42"/>
      <c r="R119" s="42"/>
      <c r="S119" s="42"/>
      <c r="T119" s="42"/>
      <c r="U119" s="42"/>
      <c r="V119" s="42"/>
      <c r="W119" s="42"/>
      <c r="X119" s="42"/>
      <c r="Y119" s="42"/>
      <c r="Z119" s="42"/>
      <c r="AA119" s="224"/>
      <c r="AB119" s="225"/>
      <c r="AC119" s="225"/>
      <c r="AD119" s="226"/>
      <c r="AE119" s="80"/>
      <c r="AF119" s="80"/>
      <c r="AG119" s="80"/>
      <c r="AH119" s="80"/>
      <c r="AI119" s="80"/>
      <c r="AJ119" s="80"/>
      <c r="AK119" s="80"/>
      <c r="AL119" s="80"/>
      <c r="AM119" s="77"/>
      <c r="AN119" s="205"/>
      <c r="AO119" s="42"/>
      <c r="AP119" s="42"/>
      <c r="AQ119" s="224"/>
      <c r="AR119" s="225"/>
      <c r="AS119" s="225"/>
      <c r="AT119" s="226"/>
      <c r="AU119" s="42"/>
      <c r="AV119" s="42"/>
      <c r="AW119" s="80"/>
      <c r="AX119" s="80"/>
      <c r="AY119" s="80"/>
      <c r="AZ119" s="80"/>
      <c r="BA119" s="80"/>
      <c r="BB119" s="42"/>
      <c r="BC119" s="42"/>
      <c r="BD119" s="42"/>
      <c r="BE119" s="224"/>
      <c r="BF119" s="226"/>
      <c r="BG119" s="276"/>
      <c r="BH119" s="41"/>
      <c r="BI119" s="22"/>
      <c r="BK119" s="387"/>
      <c r="BL119" s="389"/>
      <c r="BM119" s="389"/>
      <c r="BN119" s="389"/>
      <c r="BO119" s="389"/>
      <c r="BP119" s="389"/>
      <c r="BQ119" s="389"/>
      <c r="BR119" s="389"/>
      <c r="BS119" s="389"/>
      <c r="BT119" s="389"/>
      <c r="BU119" s="389"/>
      <c r="BV119" s="389"/>
    </row>
    <row r="120" spans="1:76" s="1" customFormat="1" ht="27.75" customHeight="1" x14ac:dyDescent="0.25">
      <c r="A120" s="66"/>
      <c r="B120" s="238" t="s">
        <v>269</v>
      </c>
      <c r="C120" s="238"/>
      <c r="D120" s="230" t="s">
        <v>166</v>
      </c>
      <c r="E120" s="230" t="s">
        <v>166</v>
      </c>
      <c r="F120" s="230" t="s">
        <v>166</v>
      </c>
      <c r="G120" s="230" t="s">
        <v>166</v>
      </c>
      <c r="H120" s="231" t="s">
        <v>117</v>
      </c>
      <c r="I120" s="231" t="s">
        <v>270</v>
      </c>
      <c r="J120" s="19" t="s">
        <v>118</v>
      </c>
      <c r="K120" s="25"/>
      <c r="L120" s="25"/>
      <c r="M120" s="25"/>
      <c r="N120" s="25"/>
      <c r="O120" s="25"/>
      <c r="P120" s="25"/>
      <c r="Q120" s="3"/>
      <c r="R120" s="3"/>
      <c r="S120" s="3"/>
      <c r="T120" s="3"/>
      <c r="U120" s="3"/>
      <c r="V120" s="3"/>
      <c r="W120" s="3"/>
      <c r="X120" s="3"/>
      <c r="Y120" s="3"/>
      <c r="Z120" s="3"/>
      <c r="AA120" s="245" t="s">
        <v>119</v>
      </c>
      <c r="AB120" s="246"/>
      <c r="AC120" s="246"/>
      <c r="AD120" s="247"/>
      <c r="AE120" s="25"/>
      <c r="AF120" s="25"/>
      <c r="AG120" s="25"/>
      <c r="AH120" s="25"/>
      <c r="AI120" s="25"/>
      <c r="AJ120" s="49"/>
      <c r="AK120" s="22"/>
      <c r="AL120" s="22"/>
      <c r="AM120" s="22"/>
      <c r="AN120" s="200"/>
      <c r="AO120" s="3"/>
      <c r="AP120" s="3"/>
      <c r="AQ120" s="245" t="s">
        <v>119</v>
      </c>
      <c r="AR120" s="246"/>
      <c r="AS120" s="246"/>
      <c r="AT120" s="247"/>
      <c r="AU120" s="3"/>
      <c r="AV120" s="3"/>
      <c r="AW120" s="25"/>
      <c r="AX120" s="25"/>
      <c r="AY120" s="25"/>
      <c r="AZ120" s="25"/>
      <c r="BA120" s="25"/>
      <c r="BB120" s="25"/>
      <c r="BC120" s="25"/>
      <c r="BD120" s="25"/>
      <c r="BE120" s="245" t="s">
        <v>119</v>
      </c>
      <c r="BF120" s="247"/>
      <c r="BG120" s="276" t="s">
        <v>193</v>
      </c>
      <c r="BH120" s="41">
        <v>2</v>
      </c>
      <c r="BI120" s="22">
        <v>3</v>
      </c>
      <c r="BK120" s="387"/>
      <c r="BL120" s="388"/>
      <c r="BM120" s="388"/>
      <c r="BN120" s="388"/>
      <c r="BO120" s="388"/>
      <c r="BP120" s="388"/>
      <c r="BQ120" s="388"/>
      <c r="BR120" s="388"/>
      <c r="BS120" s="388"/>
      <c r="BT120" s="388"/>
      <c r="BU120" s="388"/>
      <c r="BV120" s="388"/>
    </row>
    <row r="121" spans="1:76" s="1" customFormat="1" ht="27.75" customHeight="1" x14ac:dyDescent="0.25">
      <c r="A121" s="66"/>
      <c r="B121" s="238"/>
      <c r="C121" s="238"/>
      <c r="D121" s="230"/>
      <c r="E121" s="230"/>
      <c r="F121" s="230"/>
      <c r="G121" s="230"/>
      <c r="H121" s="231"/>
      <c r="I121" s="231"/>
      <c r="J121" s="2" t="s">
        <v>121</v>
      </c>
      <c r="K121" s="80"/>
      <c r="L121" s="80"/>
      <c r="M121" s="80"/>
      <c r="N121" s="80"/>
      <c r="O121" s="80"/>
      <c r="P121" s="80"/>
      <c r="Q121" s="42"/>
      <c r="R121" s="42"/>
      <c r="S121" s="42"/>
      <c r="T121" s="42"/>
      <c r="U121" s="42"/>
      <c r="V121" s="42"/>
      <c r="W121" s="42"/>
      <c r="X121" s="42"/>
      <c r="Y121" s="42"/>
      <c r="Z121" s="42"/>
      <c r="AA121" s="224"/>
      <c r="AB121" s="225"/>
      <c r="AC121" s="225"/>
      <c r="AD121" s="226"/>
      <c r="AE121" s="80"/>
      <c r="AF121" s="80"/>
      <c r="AG121" s="80"/>
      <c r="AH121" s="80"/>
      <c r="AI121" s="80"/>
      <c r="AJ121" s="78"/>
      <c r="AK121" s="80"/>
      <c r="AL121" s="80"/>
      <c r="AM121" s="77"/>
      <c r="AN121" s="205"/>
      <c r="AO121" s="42"/>
      <c r="AP121" s="42"/>
      <c r="AQ121" s="224"/>
      <c r="AR121" s="225"/>
      <c r="AS121" s="225"/>
      <c r="AT121" s="226"/>
      <c r="AU121" s="42"/>
      <c r="AV121" s="42"/>
      <c r="AW121" s="80"/>
      <c r="AX121" s="80"/>
      <c r="AY121" s="80"/>
      <c r="AZ121" s="80"/>
      <c r="BA121" s="80"/>
      <c r="BB121" s="42"/>
      <c r="BC121" s="42"/>
      <c r="BD121" s="42"/>
      <c r="BE121" s="224"/>
      <c r="BF121" s="226"/>
      <c r="BG121" s="276"/>
      <c r="BH121" s="41"/>
      <c r="BI121" s="22"/>
      <c r="BK121" s="387"/>
      <c r="BL121" s="389"/>
      <c r="BM121" s="389"/>
      <c r="BN121" s="389"/>
      <c r="BO121" s="389"/>
      <c r="BP121" s="389"/>
      <c r="BQ121" s="389"/>
      <c r="BR121" s="389"/>
      <c r="BS121" s="389"/>
      <c r="BT121" s="389"/>
      <c r="BU121" s="389"/>
      <c r="BV121" s="389"/>
    </row>
    <row r="122" spans="1:76" s="1" customFormat="1" ht="21.75" customHeight="1" x14ac:dyDescent="0.25">
      <c r="A122" s="66"/>
      <c r="B122" s="232" t="s">
        <v>271</v>
      </c>
      <c r="C122" s="232"/>
      <c r="D122" s="230" t="s">
        <v>166</v>
      </c>
      <c r="E122" s="230" t="s">
        <v>166</v>
      </c>
      <c r="F122" s="230" t="s">
        <v>166</v>
      </c>
      <c r="G122" s="230" t="s">
        <v>166</v>
      </c>
      <c r="H122" s="231" t="s">
        <v>117</v>
      </c>
      <c r="I122" s="231" t="s">
        <v>244</v>
      </c>
      <c r="J122" s="19" t="s">
        <v>118</v>
      </c>
      <c r="K122" s="3"/>
      <c r="L122" s="3"/>
      <c r="M122" s="3"/>
      <c r="N122" s="3"/>
      <c r="O122" s="3"/>
      <c r="P122" s="3"/>
      <c r="Q122" s="3"/>
      <c r="R122" s="3"/>
      <c r="S122" s="3"/>
      <c r="T122" s="3"/>
      <c r="U122" s="25"/>
      <c r="V122" s="25"/>
      <c r="W122" s="3"/>
      <c r="X122" s="3"/>
      <c r="Y122" s="3"/>
      <c r="Z122" s="3"/>
      <c r="AA122" s="3"/>
      <c r="AB122" s="3"/>
      <c r="AC122" s="3"/>
      <c r="AD122" s="3"/>
      <c r="AE122" s="25"/>
      <c r="AF122" s="25"/>
      <c r="AG122" s="3"/>
      <c r="AH122" s="3"/>
      <c r="AI122" s="245" t="s">
        <v>119</v>
      </c>
      <c r="AJ122" s="247"/>
      <c r="AK122" s="3"/>
      <c r="AL122" s="3"/>
      <c r="AM122" s="3"/>
      <c r="AN122" s="190"/>
      <c r="AO122" s="3"/>
      <c r="AP122" s="3"/>
      <c r="AQ122" s="27"/>
      <c r="AR122" s="3"/>
      <c r="AS122" s="3"/>
      <c r="AT122" s="3"/>
      <c r="AU122" s="25"/>
      <c r="AV122" s="25"/>
      <c r="AW122" s="25"/>
      <c r="AX122" s="3"/>
      <c r="AY122" s="3"/>
      <c r="AZ122" s="3"/>
      <c r="BA122" s="3"/>
      <c r="BB122" s="3"/>
      <c r="BC122" s="3"/>
      <c r="BD122" s="3"/>
      <c r="BE122" s="245" t="s">
        <v>119</v>
      </c>
      <c r="BF122" s="247"/>
      <c r="BG122" s="276" t="s">
        <v>193</v>
      </c>
      <c r="BH122" s="41">
        <v>2</v>
      </c>
      <c r="BI122" s="22">
        <v>3</v>
      </c>
      <c r="BK122" s="387"/>
      <c r="BL122" s="388"/>
      <c r="BM122" s="388"/>
      <c r="BN122" s="388"/>
      <c r="BO122" s="388"/>
      <c r="BP122" s="388"/>
      <c r="BQ122" s="388"/>
      <c r="BR122" s="388"/>
      <c r="BS122" s="388"/>
      <c r="BT122" s="388"/>
      <c r="BU122" s="388"/>
      <c r="BV122" s="388"/>
    </row>
    <row r="123" spans="1:76" s="1" customFormat="1" ht="21.75" customHeight="1" x14ac:dyDescent="0.25">
      <c r="A123" s="66"/>
      <c r="B123" s="232"/>
      <c r="C123" s="232"/>
      <c r="D123" s="230"/>
      <c r="E123" s="230"/>
      <c r="F123" s="230"/>
      <c r="G123" s="230"/>
      <c r="H123" s="231"/>
      <c r="I123" s="231"/>
      <c r="J123" s="2" t="s">
        <v>121</v>
      </c>
      <c r="K123" s="3"/>
      <c r="L123" s="3"/>
      <c r="M123" s="3"/>
      <c r="N123" s="3"/>
      <c r="O123" s="3"/>
      <c r="P123" s="3"/>
      <c r="Q123" s="3"/>
      <c r="R123" s="3"/>
      <c r="S123" s="3"/>
      <c r="T123" s="3"/>
      <c r="U123" s="25"/>
      <c r="V123" s="25"/>
      <c r="W123" s="3"/>
      <c r="X123" s="3"/>
      <c r="Y123" s="3"/>
      <c r="Z123" s="3"/>
      <c r="AA123" s="3"/>
      <c r="AB123" s="3"/>
      <c r="AC123" s="3"/>
      <c r="AD123" s="3"/>
      <c r="AE123" s="25"/>
      <c r="AF123" s="25"/>
      <c r="AG123" s="3"/>
      <c r="AH123" s="3"/>
      <c r="AI123" s="382"/>
      <c r="AJ123" s="383"/>
      <c r="AK123" s="3"/>
      <c r="AL123" s="3"/>
      <c r="AM123" s="3"/>
      <c r="AN123" s="190"/>
      <c r="AO123" s="3"/>
      <c r="AP123" s="3"/>
      <c r="AQ123" s="27"/>
      <c r="AR123" s="3"/>
      <c r="AS123" s="3"/>
      <c r="AT123" s="3"/>
      <c r="AU123" s="25"/>
      <c r="AV123" s="25"/>
      <c r="AW123" s="25"/>
      <c r="AX123" s="3"/>
      <c r="AY123" s="3"/>
      <c r="AZ123" s="3"/>
      <c r="BA123" s="3"/>
      <c r="BB123" s="3"/>
      <c r="BC123" s="3"/>
      <c r="BD123" s="3"/>
      <c r="BE123" s="245"/>
      <c r="BF123" s="247"/>
      <c r="BG123" s="276"/>
      <c r="BH123" s="41"/>
      <c r="BI123" s="22"/>
      <c r="BK123" s="387"/>
      <c r="BL123" s="389"/>
      <c r="BM123" s="389"/>
      <c r="BN123" s="389"/>
      <c r="BO123" s="389"/>
      <c r="BP123" s="389"/>
      <c r="BQ123" s="389"/>
      <c r="BR123" s="389"/>
      <c r="BS123" s="389"/>
      <c r="BT123" s="389"/>
      <c r="BU123" s="389"/>
      <c r="BV123" s="389"/>
    </row>
    <row r="124" spans="1:76" s="1" customFormat="1" ht="27" customHeight="1" x14ac:dyDescent="0.25">
      <c r="A124" s="66"/>
      <c r="B124" s="232" t="s">
        <v>272</v>
      </c>
      <c r="C124" s="232"/>
      <c r="D124" s="230" t="s">
        <v>166</v>
      </c>
      <c r="E124" s="230" t="s">
        <v>166</v>
      </c>
      <c r="F124" s="230" t="s">
        <v>166</v>
      </c>
      <c r="G124" s="230" t="s">
        <v>166</v>
      </c>
      <c r="H124" s="231" t="s">
        <v>117</v>
      </c>
      <c r="I124" s="231" t="s">
        <v>273</v>
      </c>
      <c r="J124" s="19" t="s">
        <v>118</v>
      </c>
      <c r="K124" s="311" t="s">
        <v>274</v>
      </c>
      <c r="L124" s="311"/>
      <c r="M124" s="311"/>
      <c r="N124" s="311"/>
      <c r="O124" s="311"/>
      <c r="P124" s="311"/>
      <c r="Q124" s="311"/>
      <c r="R124" s="311"/>
      <c r="S124" s="311"/>
      <c r="T124" s="311"/>
      <c r="U124" s="311"/>
      <c r="V124" s="311"/>
      <c r="W124" s="311"/>
      <c r="X124" s="311"/>
      <c r="Y124" s="311"/>
      <c r="Z124" s="311"/>
      <c r="AA124" s="311"/>
      <c r="AB124" s="311"/>
      <c r="AC124" s="311"/>
      <c r="AD124" s="311"/>
      <c r="AE124" s="311"/>
      <c r="AF124" s="311"/>
      <c r="AG124" s="311"/>
      <c r="AH124" s="311"/>
      <c r="AI124" s="311"/>
      <c r="AJ124" s="311"/>
      <c r="AK124" s="311"/>
      <c r="AL124" s="311"/>
      <c r="AM124" s="311"/>
      <c r="AN124" s="311"/>
      <c r="AO124" s="311"/>
      <c r="AP124" s="311"/>
      <c r="AQ124" s="311"/>
      <c r="AR124" s="311"/>
      <c r="AS124" s="311"/>
      <c r="AT124" s="311"/>
      <c r="AU124" s="311"/>
      <c r="AV124" s="311"/>
      <c r="AW124" s="311"/>
      <c r="AX124" s="311"/>
      <c r="AY124" s="311"/>
      <c r="AZ124" s="311"/>
      <c r="BA124" s="311"/>
      <c r="BB124" s="311"/>
      <c r="BC124" s="311"/>
      <c r="BD124" s="311"/>
      <c r="BE124" s="311"/>
      <c r="BF124" s="311"/>
      <c r="BG124" s="276" t="s">
        <v>193</v>
      </c>
      <c r="BH124" s="41">
        <v>1</v>
      </c>
      <c r="BI124" s="22">
        <v>1</v>
      </c>
      <c r="BK124" s="387"/>
      <c r="BL124" s="388"/>
      <c r="BM124" s="388"/>
      <c r="BN124" s="388"/>
      <c r="BO124" s="388"/>
      <c r="BP124" s="388"/>
      <c r="BQ124" s="388"/>
      <c r="BR124" s="388"/>
      <c r="BS124" s="388"/>
      <c r="BT124" s="388"/>
      <c r="BU124" s="388"/>
      <c r="BV124" s="388"/>
    </row>
    <row r="125" spans="1:76" s="1" customFormat="1" ht="27" customHeight="1" x14ac:dyDescent="0.25">
      <c r="A125" s="66"/>
      <c r="B125" s="232"/>
      <c r="C125" s="232"/>
      <c r="D125" s="230"/>
      <c r="E125" s="230"/>
      <c r="F125" s="230"/>
      <c r="G125" s="230"/>
      <c r="H125" s="231"/>
      <c r="I125" s="231"/>
      <c r="J125" s="2" t="s">
        <v>121</v>
      </c>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204"/>
      <c r="AO125" s="43"/>
      <c r="AP125" s="43"/>
      <c r="AQ125" s="212"/>
      <c r="AR125" s="43"/>
      <c r="AS125" s="43"/>
      <c r="AT125" s="43"/>
      <c r="AU125" s="43"/>
      <c r="AV125" s="43"/>
      <c r="AW125" s="43"/>
      <c r="AX125" s="43"/>
      <c r="AY125" s="43"/>
      <c r="AZ125" s="43"/>
      <c r="BA125" s="43"/>
      <c r="BB125" s="43"/>
      <c r="BC125" s="43"/>
      <c r="BD125" s="43"/>
      <c r="BE125" s="43"/>
      <c r="BF125" s="43"/>
      <c r="BG125" s="276"/>
      <c r="BH125" s="41"/>
      <c r="BI125" s="22"/>
      <c r="BK125" s="387"/>
      <c r="BL125" s="389"/>
      <c r="BM125" s="389"/>
      <c r="BN125" s="389"/>
      <c r="BO125" s="389"/>
      <c r="BP125" s="389"/>
      <c r="BQ125" s="389"/>
      <c r="BR125" s="389"/>
      <c r="BS125" s="389"/>
      <c r="BT125" s="389"/>
      <c r="BU125" s="389"/>
      <c r="BV125" s="389"/>
    </row>
    <row r="126" spans="1:76" s="1" customFormat="1" ht="28.5" customHeight="1" x14ac:dyDescent="0.25">
      <c r="A126" s="66"/>
      <c r="B126" s="233" t="s">
        <v>275</v>
      </c>
      <c r="C126" s="233"/>
      <c r="D126" s="230" t="s">
        <v>166</v>
      </c>
      <c r="E126" s="230" t="s">
        <v>166</v>
      </c>
      <c r="F126" s="230" t="s">
        <v>166</v>
      </c>
      <c r="G126" s="230" t="s">
        <v>166</v>
      </c>
      <c r="H126" s="231" t="s">
        <v>117</v>
      </c>
      <c r="I126" s="231" t="s">
        <v>273</v>
      </c>
      <c r="J126" s="19" t="s">
        <v>118</v>
      </c>
      <c r="K126" s="3" t="s">
        <v>119</v>
      </c>
      <c r="L126" s="3"/>
      <c r="M126" s="3"/>
      <c r="N126" s="3"/>
      <c r="O126" s="3"/>
      <c r="P126" s="3"/>
      <c r="Q126" s="3"/>
      <c r="R126" s="3"/>
      <c r="S126" s="3" t="s">
        <v>119</v>
      </c>
      <c r="T126" s="171"/>
      <c r="U126" s="3"/>
      <c r="V126" s="3"/>
      <c r="W126" s="3"/>
      <c r="X126" s="3"/>
      <c r="Y126" s="3"/>
      <c r="Z126" s="3"/>
      <c r="AA126" s="3" t="s">
        <v>119</v>
      </c>
      <c r="AB126" s="3"/>
      <c r="AC126" s="3"/>
      <c r="AD126" s="3"/>
      <c r="AE126" s="3"/>
      <c r="AF126" s="3"/>
      <c r="AG126" s="3"/>
      <c r="AH126" s="3"/>
      <c r="AI126" s="3" t="s">
        <v>119</v>
      </c>
      <c r="AJ126" s="3"/>
      <c r="AK126" s="3"/>
      <c r="AL126" s="3"/>
      <c r="AM126" s="3"/>
      <c r="AN126" s="190"/>
      <c r="AO126" s="3"/>
      <c r="AP126" s="3"/>
      <c r="AQ126" s="224" t="s">
        <v>119</v>
      </c>
      <c r="AR126" s="225"/>
      <c r="AS126" s="226"/>
      <c r="AT126" s="3"/>
      <c r="AU126" s="3"/>
      <c r="AV126" s="3"/>
      <c r="AW126" s="3"/>
      <c r="AX126" s="3"/>
      <c r="AY126" s="245" t="s">
        <v>119</v>
      </c>
      <c r="AZ126" s="246"/>
      <c r="BA126" s="247"/>
      <c r="BB126" s="3"/>
      <c r="BC126" s="5"/>
      <c r="BD126" s="5"/>
      <c r="BE126" s="5"/>
      <c r="BF126" s="5"/>
      <c r="BG126" s="276" t="s">
        <v>193</v>
      </c>
      <c r="BH126" s="41">
        <v>5</v>
      </c>
      <c r="BI126" s="22">
        <v>6</v>
      </c>
      <c r="BK126" s="387"/>
      <c r="BL126" s="388"/>
      <c r="BM126" s="388"/>
      <c r="BN126" s="388"/>
      <c r="BO126" s="388"/>
      <c r="BP126" s="388"/>
      <c r="BQ126" s="388"/>
      <c r="BR126" s="388"/>
      <c r="BS126" s="388"/>
      <c r="BT126" s="388"/>
      <c r="BU126" s="388"/>
      <c r="BV126" s="388"/>
    </row>
    <row r="127" spans="1:76" s="1" customFormat="1" ht="28.5" customHeight="1" x14ac:dyDescent="0.25">
      <c r="A127" s="66"/>
      <c r="B127" s="233"/>
      <c r="C127" s="233"/>
      <c r="D127" s="230"/>
      <c r="E127" s="230"/>
      <c r="F127" s="230"/>
      <c r="G127" s="230"/>
      <c r="H127" s="231"/>
      <c r="I127" s="231"/>
      <c r="J127" s="2" t="s">
        <v>121</v>
      </c>
      <c r="K127" s="42"/>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190"/>
      <c r="AO127" s="3"/>
      <c r="AP127" s="3"/>
      <c r="AQ127" s="203"/>
      <c r="AR127" s="225"/>
      <c r="AS127" s="226"/>
      <c r="AT127" s="4"/>
      <c r="AU127" s="3"/>
      <c r="AV127" s="3"/>
      <c r="AW127" s="3"/>
      <c r="AX127" s="3"/>
      <c r="AY127" s="245"/>
      <c r="AZ127" s="246"/>
      <c r="BA127" s="247"/>
      <c r="BB127" s="3"/>
      <c r="BC127" s="5"/>
      <c r="BD127" s="5"/>
      <c r="BE127" s="5"/>
      <c r="BF127" s="5"/>
      <c r="BG127" s="276"/>
      <c r="BH127" s="41"/>
      <c r="BI127" s="22"/>
      <c r="BK127" s="387"/>
      <c r="BL127" s="389"/>
      <c r="BM127" s="389"/>
      <c r="BN127" s="389"/>
      <c r="BO127" s="389"/>
      <c r="BP127" s="389"/>
      <c r="BQ127" s="389"/>
      <c r="BR127" s="389"/>
      <c r="BS127" s="389"/>
      <c r="BT127" s="389"/>
      <c r="BU127" s="389"/>
      <c r="BV127" s="389"/>
    </row>
    <row r="128" spans="1:76" s="1" customFormat="1" ht="33.75" customHeight="1" x14ac:dyDescent="0.25">
      <c r="A128" s="66"/>
      <c r="B128" s="317" t="s">
        <v>276</v>
      </c>
      <c r="C128" s="317"/>
      <c r="D128" s="317"/>
      <c r="E128" s="317"/>
      <c r="F128" s="317"/>
      <c r="G128" s="317"/>
      <c r="H128" s="317"/>
      <c r="I128" s="317"/>
      <c r="J128" s="317"/>
      <c r="K128" s="317"/>
      <c r="L128" s="317"/>
      <c r="M128" s="317"/>
      <c r="N128" s="317"/>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17"/>
      <c r="AK128" s="317"/>
      <c r="AL128" s="317"/>
      <c r="AM128" s="317"/>
      <c r="AN128" s="317"/>
      <c r="AO128" s="317"/>
      <c r="AP128" s="317"/>
      <c r="AQ128" s="317"/>
      <c r="AR128" s="317"/>
      <c r="AS128" s="317"/>
      <c r="AT128" s="317"/>
      <c r="AU128" s="317"/>
      <c r="AV128" s="317"/>
      <c r="AW128" s="317"/>
      <c r="AX128" s="317"/>
      <c r="AY128" s="317"/>
      <c r="AZ128" s="317"/>
      <c r="BA128" s="317"/>
      <c r="BB128" s="317"/>
      <c r="BC128" s="317"/>
      <c r="BD128" s="317"/>
      <c r="BE128" s="317"/>
      <c r="BF128" s="317"/>
      <c r="BG128" s="317"/>
      <c r="BH128" s="38">
        <f>SUM(BH129:BH144)</f>
        <v>12</v>
      </c>
      <c r="BI128" s="23">
        <f>+SUM(BI129:BI144)</f>
        <v>16</v>
      </c>
      <c r="BJ128" s="46">
        <f>+BH128/BI128</f>
        <v>0.75</v>
      </c>
      <c r="BK128" s="386"/>
      <c r="BL128" s="386"/>
      <c r="BM128" s="386"/>
      <c r="BN128" s="386"/>
      <c r="BO128" s="386"/>
      <c r="BP128" s="386"/>
      <c r="BQ128" s="386"/>
      <c r="BR128" s="386"/>
      <c r="BS128" s="386"/>
      <c r="BT128" s="386"/>
      <c r="BU128" s="386"/>
      <c r="BV128" s="386"/>
    </row>
    <row r="129" spans="1:74" s="1" customFormat="1" ht="30" customHeight="1" x14ac:dyDescent="0.25">
      <c r="A129" s="66"/>
      <c r="B129" s="241" t="s">
        <v>277</v>
      </c>
      <c r="C129" s="241"/>
      <c r="D129" s="230"/>
      <c r="E129" s="230"/>
      <c r="F129" s="230"/>
      <c r="G129" s="230" t="s">
        <v>166</v>
      </c>
      <c r="H129" s="231" t="s">
        <v>117</v>
      </c>
      <c r="I129" s="231" t="s">
        <v>278</v>
      </c>
      <c r="J129" s="19" t="s">
        <v>118</v>
      </c>
      <c r="K129" s="3"/>
      <c r="L129" s="3"/>
      <c r="M129" s="3"/>
      <c r="N129" s="3"/>
      <c r="O129" s="3"/>
      <c r="P129" s="3"/>
      <c r="Q129" s="3"/>
      <c r="R129" s="3"/>
      <c r="S129" s="3"/>
      <c r="T129" s="3"/>
      <c r="U129" s="3"/>
      <c r="V129" s="3"/>
      <c r="W129" s="3"/>
      <c r="X129" s="3"/>
      <c r="Y129" s="3"/>
      <c r="Z129" s="3"/>
      <c r="AA129" s="3"/>
      <c r="AB129" s="3"/>
      <c r="AC129" s="3"/>
      <c r="AD129" s="3"/>
      <c r="AE129" s="3"/>
      <c r="AF129" s="384" t="s">
        <v>119</v>
      </c>
      <c r="AG129" s="384"/>
      <c r="AH129" s="3"/>
      <c r="AI129" s="3"/>
      <c r="AJ129" s="3"/>
      <c r="AK129" s="3"/>
      <c r="AL129" s="3"/>
      <c r="AM129" s="4"/>
      <c r="AN129" s="206"/>
      <c r="AO129" s="4"/>
      <c r="AP129" s="4"/>
      <c r="AQ129" s="27"/>
      <c r="AR129" s="3"/>
      <c r="AS129" s="3"/>
      <c r="AT129" s="3"/>
      <c r="AU129" s="3"/>
      <c r="AV129" s="3"/>
      <c r="AW129" s="3"/>
      <c r="AX129" s="3"/>
      <c r="AY129" s="384" t="s">
        <v>119</v>
      </c>
      <c r="AZ129" s="384"/>
      <c r="BA129" s="3"/>
      <c r="BB129" s="3"/>
      <c r="BC129" s="5"/>
      <c r="BD129" s="5"/>
      <c r="BE129" s="5"/>
      <c r="BF129" s="5"/>
      <c r="BG129" s="276" t="s">
        <v>279</v>
      </c>
      <c r="BH129" s="41">
        <v>1</v>
      </c>
      <c r="BI129" s="22">
        <v>2</v>
      </c>
      <c r="BK129" s="387"/>
      <c r="BL129" s="388"/>
      <c r="BM129" s="388"/>
      <c r="BN129" s="388"/>
      <c r="BO129" s="388"/>
      <c r="BP129" s="388"/>
      <c r="BQ129" s="388"/>
      <c r="BR129" s="388"/>
      <c r="BS129" s="388"/>
      <c r="BT129" s="388"/>
      <c r="BU129" s="388"/>
      <c r="BV129" s="388"/>
    </row>
    <row r="130" spans="1:74" s="1" customFormat="1" ht="30" customHeight="1" x14ac:dyDescent="0.25">
      <c r="A130" s="66"/>
      <c r="B130" s="241"/>
      <c r="C130" s="241"/>
      <c r="D130" s="230"/>
      <c r="E130" s="230"/>
      <c r="F130" s="230"/>
      <c r="G130" s="230"/>
      <c r="H130" s="231"/>
      <c r="I130" s="231"/>
      <c r="J130" s="2" t="s">
        <v>121</v>
      </c>
      <c r="K130" s="3"/>
      <c r="L130" s="3"/>
      <c r="M130" s="3"/>
      <c r="N130" s="3"/>
      <c r="O130" s="3"/>
      <c r="P130" s="3"/>
      <c r="Q130" s="3"/>
      <c r="R130" s="3"/>
      <c r="S130" s="3"/>
      <c r="T130" s="3"/>
      <c r="U130" s="3"/>
      <c r="V130" s="3"/>
      <c r="W130" s="3"/>
      <c r="X130" s="3"/>
      <c r="Y130" s="3"/>
      <c r="Z130" s="3"/>
      <c r="AA130" s="3"/>
      <c r="AB130" s="3"/>
      <c r="AC130" s="3"/>
      <c r="AD130" s="3"/>
      <c r="AE130" s="3"/>
      <c r="AF130" s="292"/>
      <c r="AG130" s="294"/>
      <c r="AH130" s="3"/>
      <c r="AI130" s="3"/>
      <c r="AJ130" s="3"/>
      <c r="AK130" s="3"/>
      <c r="AL130" s="3"/>
      <c r="AM130" s="4"/>
      <c r="AN130" s="206"/>
      <c r="AO130" s="4"/>
      <c r="AP130" s="4"/>
      <c r="AQ130" s="27"/>
      <c r="AR130" s="3"/>
      <c r="AS130" s="3"/>
      <c r="AT130" s="3"/>
      <c r="AU130" s="3"/>
      <c r="AV130" s="3"/>
      <c r="AW130" s="3"/>
      <c r="AX130" s="3"/>
      <c r="AY130" s="384"/>
      <c r="AZ130" s="384"/>
      <c r="BA130" s="3"/>
      <c r="BB130" s="3"/>
      <c r="BC130" s="5"/>
      <c r="BD130" s="5"/>
      <c r="BE130" s="5"/>
      <c r="BF130" s="5"/>
      <c r="BG130" s="276"/>
      <c r="BH130" s="41"/>
      <c r="BI130" s="22"/>
      <c r="BK130" s="387"/>
      <c r="BL130" s="389"/>
      <c r="BM130" s="389"/>
      <c r="BN130" s="389"/>
      <c r="BO130" s="389"/>
      <c r="BP130" s="389"/>
      <c r="BQ130" s="389"/>
      <c r="BR130" s="389"/>
      <c r="BS130" s="389"/>
      <c r="BT130" s="389"/>
      <c r="BU130" s="389"/>
      <c r="BV130" s="389"/>
    </row>
    <row r="131" spans="1:74" s="1" customFormat="1" ht="23.25" customHeight="1" x14ac:dyDescent="0.25">
      <c r="A131" s="66"/>
      <c r="B131" s="232" t="s">
        <v>280</v>
      </c>
      <c r="C131" s="232"/>
      <c r="D131" s="230"/>
      <c r="E131" s="230"/>
      <c r="F131" s="230"/>
      <c r="G131" s="230" t="s">
        <v>166</v>
      </c>
      <c r="H131" s="231" t="s">
        <v>117</v>
      </c>
      <c r="I131" s="231" t="s">
        <v>270</v>
      </c>
      <c r="J131" s="19" t="s">
        <v>118</v>
      </c>
      <c r="K131" s="311" t="s">
        <v>281</v>
      </c>
      <c r="L131" s="311"/>
      <c r="M131" s="311"/>
      <c r="N131" s="311"/>
      <c r="O131" s="311"/>
      <c r="P131" s="311"/>
      <c r="Q131" s="311"/>
      <c r="R131" s="311"/>
      <c r="S131" s="311"/>
      <c r="T131" s="311"/>
      <c r="U131" s="311"/>
      <c r="V131" s="311"/>
      <c r="W131" s="311"/>
      <c r="X131" s="311"/>
      <c r="Y131" s="311"/>
      <c r="Z131" s="311"/>
      <c r="AA131" s="311"/>
      <c r="AB131" s="311"/>
      <c r="AC131" s="311"/>
      <c r="AD131" s="311"/>
      <c r="AE131" s="311"/>
      <c r="AF131" s="311"/>
      <c r="AG131" s="311"/>
      <c r="AH131" s="311"/>
      <c r="AI131" s="311"/>
      <c r="AJ131" s="311"/>
      <c r="AK131" s="311"/>
      <c r="AL131" s="311"/>
      <c r="AM131" s="311"/>
      <c r="AN131" s="311"/>
      <c r="AO131" s="311"/>
      <c r="AP131" s="311"/>
      <c r="AQ131" s="311"/>
      <c r="AR131" s="311"/>
      <c r="AS131" s="311"/>
      <c r="AT131" s="311"/>
      <c r="AU131" s="311"/>
      <c r="AV131" s="311"/>
      <c r="AW131" s="311"/>
      <c r="AX131" s="311"/>
      <c r="AY131" s="311"/>
      <c r="AZ131" s="311"/>
      <c r="BA131" s="311"/>
      <c r="BB131" s="311"/>
      <c r="BC131" s="311"/>
      <c r="BD131" s="311"/>
      <c r="BE131" s="311"/>
      <c r="BF131" s="311"/>
      <c r="BG131" s="276" t="s">
        <v>279</v>
      </c>
      <c r="BH131" s="41">
        <v>1</v>
      </c>
      <c r="BI131" s="22">
        <v>1</v>
      </c>
      <c r="BK131" s="387"/>
      <c r="BL131" s="388"/>
      <c r="BM131" s="388"/>
      <c r="BN131" s="388"/>
      <c r="BO131" s="388"/>
      <c r="BP131" s="388"/>
      <c r="BQ131" s="388"/>
      <c r="BR131" s="388"/>
      <c r="BS131" s="388"/>
      <c r="BT131" s="388"/>
      <c r="BU131" s="388"/>
      <c r="BV131" s="388"/>
    </row>
    <row r="132" spans="1:74" s="1" customFormat="1" ht="23.25" customHeight="1" x14ac:dyDescent="0.25">
      <c r="A132" s="66"/>
      <c r="B132" s="232"/>
      <c r="C132" s="232"/>
      <c r="D132" s="230"/>
      <c r="E132" s="230"/>
      <c r="F132" s="230"/>
      <c r="G132" s="230"/>
      <c r="H132" s="231"/>
      <c r="I132" s="231"/>
      <c r="J132" s="2" t="s">
        <v>121</v>
      </c>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204"/>
      <c r="AO132" s="43"/>
      <c r="AP132" s="43"/>
      <c r="AQ132" s="212"/>
      <c r="AR132" s="43"/>
      <c r="AS132" s="43"/>
      <c r="AT132" s="43"/>
      <c r="AU132" s="43"/>
      <c r="AV132" s="43"/>
      <c r="AW132" s="43"/>
      <c r="AX132" s="43"/>
      <c r="AY132" s="43"/>
      <c r="AZ132" s="43"/>
      <c r="BA132" s="43"/>
      <c r="BB132" s="43"/>
      <c r="BC132" s="43"/>
      <c r="BD132" s="43"/>
      <c r="BE132" s="43"/>
      <c r="BF132" s="43"/>
      <c r="BG132" s="276"/>
      <c r="BH132" s="41"/>
      <c r="BI132" s="22"/>
      <c r="BK132" s="387"/>
      <c r="BL132" s="389"/>
      <c r="BM132" s="389"/>
      <c r="BN132" s="389"/>
      <c r="BO132" s="389"/>
      <c r="BP132" s="389"/>
      <c r="BQ132" s="389"/>
      <c r="BR132" s="389"/>
      <c r="BS132" s="389"/>
      <c r="BT132" s="389"/>
      <c r="BU132" s="389"/>
      <c r="BV132" s="389"/>
    </row>
    <row r="133" spans="1:74" s="1" customFormat="1" ht="16.5" customHeight="1" x14ac:dyDescent="0.25">
      <c r="A133" s="66"/>
      <c r="B133" s="232" t="s">
        <v>282</v>
      </c>
      <c r="C133" s="232"/>
      <c r="D133" s="230"/>
      <c r="E133" s="230"/>
      <c r="F133" s="230"/>
      <c r="G133" s="230" t="s">
        <v>166</v>
      </c>
      <c r="H133" s="231" t="s">
        <v>117</v>
      </c>
      <c r="I133" s="231" t="s">
        <v>283</v>
      </c>
      <c r="J133" s="19" t="s">
        <v>118</v>
      </c>
      <c r="K133" s="3" t="s">
        <v>119</v>
      </c>
      <c r="L133" s="3"/>
      <c r="M133" s="3"/>
      <c r="N133" s="3"/>
      <c r="O133" s="3"/>
      <c r="P133" s="3"/>
      <c r="Q133" s="3"/>
      <c r="R133" s="3"/>
      <c r="S133" s="3"/>
      <c r="T133" s="3"/>
      <c r="U133" s="3"/>
      <c r="V133" s="3"/>
      <c r="W133" s="3" t="s">
        <v>119</v>
      </c>
      <c r="X133" s="3"/>
      <c r="Y133" s="3"/>
      <c r="Z133" s="3"/>
      <c r="AA133" s="3"/>
      <c r="AB133" s="3"/>
      <c r="AC133" s="3"/>
      <c r="AD133" s="3"/>
      <c r="AE133" s="3"/>
      <c r="AF133" s="3"/>
      <c r="AG133" s="3"/>
      <c r="AH133" s="3"/>
      <c r="AI133" s="3" t="s">
        <v>119</v>
      </c>
      <c r="AJ133" s="3"/>
      <c r="AK133" s="3"/>
      <c r="AL133" s="3"/>
      <c r="AM133" s="3"/>
      <c r="AN133" s="190"/>
      <c r="AO133" s="3"/>
      <c r="AP133" s="3"/>
      <c r="AQ133" s="209"/>
      <c r="AR133" s="4"/>
      <c r="AS133" s="4"/>
      <c r="AT133" s="4"/>
      <c r="AU133" s="3" t="s">
        <v>119</v>
      </c>
      <c r="AV133" s="3"/>
      <c r="AW133" s="3"/>
      <c r="AX133" s="3"/>
      <c r="AY133" s="3"/>
      <c r="AZ133" s="3"/>
      <c r="BA133" s="3"/>
      <c r="BB133" s="3"/>
      <c r="BC133" s="5"/>
      <c r="BD133" s="5"/>
      <c r="BE133" s="5"/>
      <c r="BF133" s="5"/>
      <c r="BG133" s="276" t="s">
        <v>279</v>
      </c>
      <c r="BH133" s="41">
        <v>3</v>
      </c>
      <c r="BI133" s="22">
        <v>4</v>
      </c>
      <c r="BK133" s="387" t="s">
        <v>284</v>
      </c>
      <c r="BL133" s="388" t="s">
        <v>172</v>
      </c>
      <c r="BM133" s="388" t="s">
        <v>172</v>
      </c>
      <c r="BN133" s="388" t="s">
        <v>172</v>
      </c>
      <c r="BO133" s="388" t="s">
        <v>172</v>
      </c>
      <c r="BP133" s="388" t="s">
        <v>172</v>
      </c>
      <c r="BQ133" s="388" t="s">
        <v>172</v>
      </c>
      <c r="BR133" s="388" t="s">
        <v>172</v>
      </c>
      <c r="BS133" s="388" t="s">
        <v>172</v>
      </c>
      <c r="BT133" s="388" t="s">
        <v>172</v>
      </c>
      <c r="BU133" s="388" t="s">
        <v>172</v>
      </c>
      <c r="BV133" s="388" t="s">
        <v>172</v>
      </c>
    </row>
    <row r="134" spans="1:74" s="1" customFormat="1" ht="16.5" customHeight="1" x14ac:dyDescent="0.25">
      <c r="A134" s="66"/>
      <c r="B134" s="232"/>
      <c r="C134" s="232"/>
      <c r="D134" s="230"/>
      <c r="E134" s="230"/>
      <c r="F134" s="230"/>
      <c r="G134" s="230"/>
      <c r="H134" s="231"/>
      <c r="I134" s="231"/>
      <c r="J134" s="2" t="s">
        <v>121</v>
      </c>
      <c r="K134" s="42"/>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190"/>
      <c r="AO134" s="3"/>
      <c r="AP134" s="3"/>
      <c r="AQ134" s="209"/>
      <c r="AR134" s="4"/>
      <c r="AS134" s="4"/>
      <c r="AT134" s="4"/>
      <c r="AU134" s="3"/>
      <c r="AV134" s="3"/>
      <c r="AW134" s="3"/>
      <c r="AX134" s="3"/>
      <c r="AY134" s="3"/>
      <c r="AZ134" s="3"/>
      <c r="BA134" s="3"/>
      <c r="BB134" s="3"/>
      <c r="BC134" s="5"/>
      <c r="BD134" s="5"/>
      <c r="BE134" s="5"/>
      <c r="BF134" s="5"/>
      <c r="BG134" s="276"/>
      <c r="BH134" s="41"/>
      <c r="BI134" s="22"/>
      <c r="BK134" s="387"/>
      <c r="BL134" s="389"/>
      <c r="BM134" s="389"/>
      <c r="BN134" s="389"/>
      <c r="BO134" s="389"/>
      <c r="BP134" s="389"/>
      <c r="BQ134" s="389"/>
      <c r="BR134" s="389"/>
      <c r="BS134" s="389"/>
      <c r="BT134" s="389"/>
      <c r="BU134" s="389"/>
      <c r="BV134" s="389"/>
    </row>
    <row r="135" spans="1:74" s="1" customFormat="1" ht="23.25" customHeight="1" thickBot="1" x14ac:dyDescent="0.3">
      <c r="A135" s="66"/>
      <c r="B135" s="308" t="s">
        <v>285</v>
      </c>
      <c r="C135" s="308"/>
      <c r="D135" s="312"/>
      <c r="E135" s="312"/>
      <c r="F135" s="312"/>
      <c r="G135" s="312" t="s">
        <v>166</v>
      </c>
      <c r="H135" s="239" t="s">
        <v>117</v>
      </c>
      <c r="I135" s="231" t="s">
        <v>283</v>
      </c>
      <c r="J135" s="70" t="s">
        <v>118</v>
      </c>
      <c r="K135" s="71" t="s">
        <v>119</v>
      </c>
      <c r="L135" s="71"/>
      <c r="M135" s="71"/>
      <c r="N135" s="71"/>
      <c r="O135" s="71"/>
      <c r="P135" s="71"/>
      <c r="Q135" s="71"/>
      <c r="R135" s="71"/>
      <c r="S135" s="71"/>
      <c r="T135" s="71"/>
      <c r="U135" s="71"/>
      <c r="V135" s="71"/>
      <c r="W135" s="71" t="s">
        <v>119</v>
      </c>
      <c r="X135" s="71"/>
      <c r="Y135" s="71"/>
      <c r="Z135" s="71"/>
      <c r="AA135" s="71"/>
      <c r="AB135" s="71"/>
      <c r="AC135" s="71"/>
      <c r="AD135" s="71"/>
      <c r="AE135" s="71"/>
      <c r="AF135" s="71"/>
      <c r="AG135" s="71"/>
      <c r="AH135" s="71"/>
      <c r="AI135" s="71" t="s">
        <v>119</v>
      </c>
      <c r="AJ135" s="71"/>
      <c r="AK135" s="71"/>
      <c r="AL135" s="71"/>
      <c r="AM135" s="71"/>
      <c r="AN135" s="207"/>
      <c r="AO135" s="3"/>
      <c r="AP135" s="3"/>
      <c r="AQ135" s="214"/>
      <c r="AR135" s="157"/>
      <c r="AS135" s="157"/>
      <c r="AT135" s="157"/>
      <c r="AU135" s="71" t="s">
        <v>119</v>
      </c>
      <c r="AV135" s="71"/>
      <c r="AW135" s="71"/>
      <c r="AX135" s="71"/>
      <c r="AY135" s="71"/>
      <c r="AZ135" s="71"/>
      <c r="BA135" s="71"/>
      <c r="BB135" s="71"/>
      <c r="BC135" s="72"/>
      <c r="BD135" s="72"/>
      <c r="BE135" s="72"/>
      <c r="BF135" s="72"/>
      <c r="BG135" s="309" t="s">
        <v>279</v>
      </c>
      <c r="BH135" s="41">
        <v>3</v>
      </c>
      <c r="BI135" s="22">
        <v>4</v>
      </c>
      <c r="BK135" s="387" t="s">
        <v>286</v>
      </c>
      <c r="BL135" s="388" t="s">
        <v>172</v>
      </c>
      <c r="BM135" s="388" t="s">
        <v>172</v>
      </c>
      <c r="BN135" s="388" t="s">
        <v>172</v>
      </c>
      <c r="BO135" s="388" t="s">
        <v>172</v>
      </c>
      <c r="BP135" s="388" t="s">
        <v>172</v>
      </c>
      <c r="BQ135" s="388" t="s">
        <v>172</v>
      </c>
      <c r="BR135" s="388" t="s">
        <v>172</v>
      </c>
      <c r="BS135" s="388" t="s">
        <v>172</v>
      </c>
      <c r="BT135" s="388" t="s">
        <v>172</v>
      </c>
      <c r="BU135" s="388" t="s">
        <v>172</v>
      </c>
      <c r="BV135" s="388" t="s">
        <v>172</v>
      </c>
    </row>
    <row r="136" spans="1:74" s="1" customFormat="1" ht="23.25" customHeight="1" x14ac:dyDescent="0.25">
      <c r="A136" s="66"/>
      <c r="B136" s="234"/>
      <c r="C136" s="234"/>
      <c r="D136" s="235"/>
      <c r="E136" s="235"/>
      <c r="F136" s="235"/>
      <c r="G136" s="235"/>
      <c r="H136" s="237"/>
      <c r="I136" s="231"/>
      <c r="J136" s="2" t="s">
        <v>121</v>
      </c>
      <c r="K136" s="42"/>
      <c r="L136" s="159"/>
      <c r="M136" s="159"/>
      <c r="N136" s="159"/>
      <c r="O136" s="159"/>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59"/>
      <c r="AL136" s="159"/>
      <c r="AM136" s="159"/>
      <c r="AN136" s="196"/>
      <c r="AO136" s="3"/>
      <c r="AP136" s="3"/>
      <c r="AQ136" s="215"/>
      <c r="AR136" s="162"/>
      <c r="AS136" s="162"/>
      <c r="AT136" s="162"/>
      <c r="AU136" s="159"/>
      <c r="AV136" s="159"/>
      <c r="AW136" s="159"/>
      <c r="AX136" s="159"/>
      <c r="AY136" s="159"/>
      <c r="AZ136" s="159"/>
      <c r="BA136" s="159"/>
      <c r="BB136" s="159"/>
      <c r="BC136" s="159"/>
      <c r="BD136" s="159"/>
      <c r="BE136" s="159"/>
      <c r="BF136" s="159"/>
      <c r="BG136" s="310"/>
      <c r="BH136" s="41"/>
      <c r="BI136" s="22"/>
      <c r="BK136" s="387"/>
      <c r="BL136" s="389"/>
      <c r="BM136" s="389"/>
      <c r="BN136" s="389"/>
      <c r="BO136" s="389"/>
      <c r="BP136" s="389"/>
      <c r="BQ136" s="389"/>
      <c r="BR136" s="389"/>
      <c r="BS136" s="389"/>
      <c r="BT136" s="389"/>
      <c r="BU136" s="389"/>
      <c r="BV136" s="389"/>
    </row>
    <row r="137" spans="1:74" s="1" customFormat="1" ht="23.25" customHeight="1" thickBot="1" x14ac:dyDescent="0.3">
      <c r="A137" s="66"/>
      <c r="B137" s="232" t="s">
        <v>287</v>
      </c>
      <c r="C137" s="232"/>
      <c r="D137" s="230"/>
      <c r="E137" s="230"/>
      <c r="F137" s="230"/>
      <c r="G137" s="230" t="s">
        <v>166</v>
      </c>
      <c r="H137" s="231" t="s">
        <v>117</v>
      </c>
      <c r="I137" s="239" t="s">
        <v>288</v>
      </c>
      <c r="J137" s="19" t="s">
        <v>118</v>
      </c>
      <c r="K137" s="311" t="s">
        <v>289</v>
      </c>
      <c r="L137" s="311"/>
      <c r="M137" s="311"/>
      <c r="N137" s="311"/>
      <c r="O137" s="311"/>
      <c r="P137" s="311"/>
      <c r="Q137" s="311"/>
      <c r="R137" s="311"/>
      <c r="S137" s="311"/>
      <c r="T137" s="311"/>
      <c r="U137" s="311"/>
      <c r="V137" s="311"/>
      <c r="W137" s="311"/>
      <c r="X137" s="311"/>
      <c r="Y137" s="311"/>
      <c r="Z137" s="311"/>
      <c r="AA137" s="311"/>
      <c r="AB137" s="311"/>
      <c r="AC137" s="311"/>
      <c r="AD137" s="311"/>
      <c r="AE137" s="311"/>
      <c r="AF137" s="311"/>
      <c r="AG137" s="311"/>
      <c r="AH137" s="311"/>
      <c r="AI137" s="311"/>
      <c r="AJ137" s="311"/>
      <c r="AK137" s="311"/>
      <c r="AL137" s="311"/>
      <c r="AM137" s="311"/>
      <c r="AN137" s="311"/>
      <c r="AO137" s="311"/>
      <c r="AP137" s="311"/>
      <c r="AQ137" s="311"/>
      <c r="AR137" s="311"/>
      <c r="AS137" s="311"/>
      <c r="AT137" s="311"/>
      <c r="AU137" s="311"/>
      <c r="AV137" s="311"/>
      <c r="AW137" s="311"/>
      <c r="AX137" s="311"/>
      <c r="AY137" s="311"/>
      <c r="AZ137" s="311"/>
      <c r="BA137" s="311"/>
      <c r="BB137" s="311"/>
      <c r="BC137" s="311"/>
      <c r="BD137" s="311"/>
      <c r="BE137" s="311"/>
      <c r="BF137" s="311"/>
      <c r="BG137" s="276" t="s">
        <v>279</v>
      </c>
      <c r="BH137" s="41">
        <v>1</v>
      </c>
      <c r="BI137" s="22">
        <v>1</v>
      </c>
      <c r="BK137" s="387"/>
      <c r="BL137" s="388"/>
      <c r="BM137" s="388"/>
      <c r="BN137" s="388"/>
      <c r="BO137" s="388"/>
      <c r="BP137" s="388"/>
      <c r="BQ137" s="388"/>
      <c r="BR137" s="388"/>
      <c r="BS137" s="388"/>
      <c r="BT137" s="388"/>
      <c r="BU137" s="388"/>
      <c r="BV137" s="388"/>
    </row>
    <row r="138" spans="1:74" s="1" customFormat="1" ht="23.25" customHeight="1" x14ac:dyDescent="0.25">
      <c r="A138" s="66"/>
      <c r="B138" s="232"/>
      <c r="C138" s="232"/>
      <c r="D138" s="230"/>
      <c r="E138" s="230"/>
      <c r="F138" s="230"/>
      <c r="G138" s="230"/>
      <c r="H138" s="231"/>
      <c r="I138" s="237"/>
      <c r="J138" s="2" t="s">
        <v>121</v>
      </c>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204"/>
      <c r="AO138" s="43"/>
      <c r="AP138" s="43"/>
      <c r="AQ138" s="212"/>
      <c r="AR138" s="43"/>
      <c r="AS138" s="43"/>
      <c r="AT138" s="43"/>
      <c r="AU138" s="43"/>
      <c r="AV138" s="43"/>
      <c r="AW138" s="43"/>
      <c r="AX138" s="43"/>
      <c r="AY138" s="43"/>
      <c r="AZ138" s="43"/>
      <c r="BA138" s="43"/>
      <c r="BB138" s="43"/>
      <c r="BC138" s="43"/>
      <c r="BD138" s="43"/>
      <c r="BE138" s="43"/>
      <c r="BF138" s="43"/>
      <c r="BG138" s="276"/>
      <c r="BH138" s="41"/>
      <c r="BI138" s="22"/>
      <c r="BK138" s="387"/>
      <c r="BL138" s="389"/>
      <c r="BM138" s="389"/>
      <c r="BN138" s="389"/>
      <c r="BO138" s="389"/>
      <c r="BP138" s="389"/>
      <c r="BQ138" s="389"/>
      <c r="BR138" s="389"/>
      <c r="BS138" s="389"/>
      <c r="BT138" s="389"/>
      <c r="BU138" s="389"/>
      <c r="BV138" s="389"/>
    </row>
    <row r="139" spans="1:74" s="1" customFormat="1" ht="23.25" customHeight="1" thickBot="1" x14ac:dyDescent="0.3">
      <c r="A139" s="66"/>
      <c r="B139" s="232" t="s">
        <v>290</v>
      </c>
      <c r="C139" s="232"/>
      <c r="D139" s="230"/>
      <c r="E139" s="230"/>
      <c r="F139" s="230"/>
      <c r="G139" s="230" t="s">
        <v>166</v>
      </c>
      <c r="H139" s="231" t="s">
        <v>117</v>
      </c>
      <c r="I139" s="239" t="s">
        <v>291</v>
      </c>
      <c r="J139" s="19" t="s">
        <v>118</v>
      </c>
      <c r="K139" s="311" t="s">
        <v>292</v>
      </c>
      <c r="L139" s="311"/>
      <c r="M139" s="311"/>
      <c r="N139" s="311"/>
      <c r="O139" s="311"/>
      <c r="P139" s="311"/>
      <c r="Q139" s="311"/>
      <c r="R139" s="311"/>
      <c r="S139" s="311"/>
      <c r="T139" s="311"/>
      <c r="U139" s="311"/>
      <c r="V139" s="311"/>
      <c r="W139" s="311"/>
      <c r="X139" s="311"/>
      <c r="Y139" s="311"/>
      <c r="Z139" s="311"/>
      <c r="AA139" s="311"/>
      <c r="AB139" s="311"/>
      <c r="AC139" s="311"/>
      <c r="AD139" s="311"/>
      <c r="AE139" s="311"/>
      <c r="AF139" s="311"/>
      <c r="AG139" s="311"/>
      <c r="AH139" s="311"/>
      <c r="AI139" s="311"/>
      <c r="AJ139" s="311"/>
      <c r="AK139" s="311"/>
      <c r="AL139" s="311"/>
      <c r="AM139" s="311"/>
      <c r="AN139" s="311"/>
      <c r="AO139" s="311"/>
      <c r="AP139" s="311"/>
      <c r="AQ139" s="311"/>
      <c r="AR139" s="311"/>
      <c r="AS139" s="311"/>
      <c r="AT139" s="311"/>
      <c r="AU139" s="311"/>
      <c r="AV139" s="311"/>
      <c r="AW139" s="311"/>
      <c r="AX139" s="311"/>
      <c r="AY139" s="311"/>
      <c r="AZ139" s="311"/>
      <c r="BA139" s="311"/>
      <c r="BB139" s="311"/>
      <c r="BC139" s="311"/>
      <c r="BD139" s="311"/>
      <c r="BE139" s="311"/>
      <c r="BF139" s="311"/>
      <c r="BG139" s="276" t="s">
        <v>279</v>
      </c>
      <c r="BH139" s="41">
        <v>1</v>
      </c>
      <c r="BI139" s="22">
        <v>2</v>
      </c>
      <c r="BK139" s="387"/>
      <c r="BL139" s="388"/>
      <c r="BM139" s="388"/>
      <c r="BN139" s="388"/>
      <c r="BO139" s="388"/>
      <c r="BP139" s="388"/>
      <c r="BQ139" s="388"/>
      <c r="BR139" s="388"/>
      <c r="BS139" s="388"/>
      <c r="BT139" s="388"/>
      <c r="BU139" s="388"/>
      <c r="BV139" s="388"/>
    </row>
    <row r="140" spans="1:74" s="1" customFormat="1" ht="23.25" customHeight="1" x14ac:dyDescent="0.25">
      <c r="A140" s="66"/>
      <c r="B140" s="232"/>
      <c r="C140" s="232"/>
      <c r="D140" s="230"/>
      <c r="E140" s="230"/>
      <c r="F140" s="230"/>
      <c r="G140" s="230"/>
      <c r="H140" s="231"/>
      <c r="I140" s="237"/>
      <c r="J140" s="2" t="s">
        <v>121</v>
      </c>
      <c r="K140" s="3"/>
      <c r="L140" s="3"/>
      <c r="M140" s="3"/>
      <c r="N140" s="3"/>
      <c r="O140" s="3"/>
      <c r="P140" s="3"/>
      <c r="Q140" s="3"/>
      <c r="R140" s="3"/>
      <c r="S140" s="3"/>
      <c r="T140" s="3"/>
      <c r="U140" s="3"/>
      <c r="V140" s="3"/>
      <c r="W140" s="3"/>
      <c r="X140" s="3"/>
      <c r="Y140" s="3"/>
      <c r="Z140" s="3"/>
      <c r="AA140" s="3"/>
      <c r="AB140" s="3"/>
      <c r="AC140" s="3"/>
      <c r="AD140" s="3"/>
      <c r="AE140" s="43"/>
      <c r="AF140" s="3"/>
      <c r="AG140" s="3"/>
      <c r="AH140" s="3"/>
      <c r="AI140" s="3"/>
      <c r="AJ140" s="3"/>
      <c r="AK140" s="3"/>
      <c r="AL140" s="3"/>
      <c r="AM140" s="3"/>
      <c r="AN140" s="190"/>
      <c r="AO140" s="3"/>
      <c r="AP140" s="3"/>
      <c r="AQ140" s="209"/>
      <c r="AR140" s="4"/>
      <c r="AS140" s="4"/>
      <c r="AT140" s="4"/>
      <c r="AU140" s="3"/>
      <c r="AV140" s="3"/>
      <c r="AW140" s="3"/>
      <c r="AX140" s="3"/>
      <c r="AY140" s="3"/>
      <c r="AZ140" s="3"/>
      <c r="BA140" s="3"/>
      <c r="BB140" s="3"/>
      <c r="BC140" s="3"/>
      <c r="BD140" s="3"/>
      <c r="BE140" s="3"/>
      <c r="BF140" s="3"/>
      <c r="BG140" s="276"/>
      <c r="BH140" s="41"/>
      <c r="BI140" s="22"/>
      <c r="BK140" s="387"/>
      <c r="BL140" s="389"/>
      <c r="BM140" s="389"/>
      <c r="BN140" s="389"/>
      <c r="BO140" s="389"/>
      <c r="BP140" s="389"/>
      <c r="BQ140" s="389"/>
      <c r="BR140" s="389"/>
      <c r="BS140" s="389"/>
      <c r="BT140" s="389"/>
      <c r="BU140" s="389"/>
      <c r="BV140" s="389"/>
    </row>
    <row r="141" spans="1:74" s="1" customFormat="1" ht="23.25" customHeight="1" thickBot="1" x14ac:dyDescent="0.3">
      <c r="A141" s="66"/>
      <c r="B141" s="232" t="s">
        <v>293</v>
      </c>
      <c r="C141" s="232"/>
      <c r="D141" s="230"/>
      <c r="E141" s="230"/>
      <c r="F141" s="230"/>
      <c r="G141" s="230" t="s">
        <v>166</v>
      </c>
      <c r="H141" s="231" t="s">
        <v>117</v>
      </c>
      <c r="I141" s="239" t="s">
        <v>294</v>
      </c>
      <c r="J141" s="19" t="s">
        <v>118</v>
      </c>
      <c r="K141" s="311" t="s">
        <v>295</v>
      </c>
      <c r="L141" s="311"/>
      <c r="M141" s="311"/>
      <c r="N141" s="311"/>
      <c r="O141" s="311"/>
      <c r="P141" s="311"/>
      <c r="Q141" s="311"/>
      <c r="R141" s="311"/>
      <c r="S141" s="311"/>
      <c r="T141" s="311"/>
      <c r="U141" s="311"/>
      <c r="V141" s="311"/>
      <c r="W141" s="311"/>
      <c r="X141" s="311"/>
      <c r="Y141" s="311"/>
      <c r="Z141" s="311"/>
      <c r="AA141" s="311"/>
      <c r="AB141" s="311"/>
      <c r="AC141" s="311"/>
      <c r="AD141" s="311"/>
      <c r="AE141" s="311"/>
      <c r="AF141" s="311"/>
      <c r="AG141" s="311"/>
      <c r="AH141" s="311"/>
      <c r="AI141" s="311"/>
      <c r="AJ141" s="311"/>
      <c r="AK141" s="311"/>
      <c r="AL141" s="311"/>
      <c r="AM141" s="311"/>
      <c r="AN141" s="311"/>
      <c r="AO141" s="311"/>
      <c r="AP141" s="311"/>
      <c r="AQ141" s="311"/>
      <c r="AR141" s="311"/>
      <c r="AS141" s="311"/>
      <c r="AT141" s="311"/>
      <c r="AU141" s="311"/>
      <c r="AV141" s="311"/>
      <c r="AW141" s="311"/>
      <c r="AX141" s="311"/>
      <c r="AY141" s="311"/>
      <c r="AZ141" s="311"/>
      <c r="BA141" s="311"/>
      <c r="BB141" s="311"/>
      <c r="BC141" s="311"/>
      <c r="BD141" s="311"/>
      <c r="BE141" s="311"/>
      <c r="BF141" s="311"/>
      <c r="BG141" s="276" t="s">
        <v>279</v>
      </c>
      <c r="BH141" s="41">
        <v>1</v>
      </c>
      <c r="BI141" s="22">
        <v>1</v>
      </c>
      <c r="BK141" s="387"/>
      <c r="BL141" s="388"/>
      <c r="BM141" s="388"/>
      <c r="BN141" s="388"/>
      <c r="BO141" s="388"/>
      <c r="BP141" s="388"/>
      <c r="BQ141" s="388"/>
      <c r="BR141" s="388"/>
      <c r="BS141" s="388"/>
      <c r="BT141" s="388"/>
      <c r="BU141" s="388"/>
      <c r="BV141" s="388"/>
    </row>
    <row r="142" spans="1:74" s="1" customFormat="1" ht="23.25" customHeight="1" x14ac:dyDescent="0.25">
      <c r="A142" s="66"/>
      <c r="B142" s="232"/>
      <c r="C142" s="232"/>
      <c r="D142" s="230"/>
      <c r="E142" s="230"/>
      <c r="F142" s="230"/>
      <c r="G142" s="230"/>
      <c r="H142" s="231"/>
      <c r="I142" s="237"/>
      <c r="J142" s="2" t="s">
        <v>121</v>
      </c>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204"/>
      <c r="AO142" s="43"/>
      <c r="AP142" s="43"/>
      <c r="AQ142" s="212"/>
      <c r="AR142" s="43"/>
      <c r="AS142" s="43"/>
      <c r="AT142" s="43"/>
      <c r="AU142" s="43"/>
      <c r="AV142" s="43"/>
      <c r="AW142" s="43"/>
      <c r="AX142" s="43"/>
      <c r="AY142" s="43"/>
      <c r="AZ142" s="43"/>
      <c r="BA142" s="43"/>
      <c r="BB142" s="43"/>
      <c r="BC142" s="43"/>
      <c r="BD142" s="43"/>
      <c r="BE142" s="43"/>
      <c r="BF142" s="43"/>
      <c r="BG142" s="276"/>
      <c r="BH142" s="41"/>
      <c r="BI142" s="22"/>
      <c r="BK142" s="387"/>
      <c r="BL142" s="389"/>
      <c r="BM142" s="389"/>
      <c r="BN142" s="389"/>
      <c r="BO142" s="389"/>
      <c r="BP142" s="389"/>
      <c r="BQ142" s="389"/>
      <c r="BR142" s="389"/>
      <c r="BS142" s="389"/>
      <c r="BT142" s="389"/>
      <c r="BU142" s="389"/>
      <c r="BV142" s="389"/>
    </row>
    <row r="143" spans="1:74" s="1" customFormat="1" ht="23.25" customHeight="1" thickBot="1" x14ac:dyDescent="0.3">
      <c r="A143" s="66"/>
      <c r="B143" s="232" t="s">
        <v>296</v>
      </c>
      <c r="C143" s="232"/>
      <c r="D143" s="230"/>
      <c r="E143" s="230"/>
      <c r="F143" s="230"/>
      <c r="G143" s="230" t="s">
        <v>166</v>
      </c>
      <c r="H143" s="231" t="s">
        <v>117</v>
      </c>
      <c r="I143" s="239" t="s">
        <v>244</v>
      </c>
      <c r="J143" s="19" t="s">
        <v>118</v>
      </c>
      <c r="K143" s="311" t="s">
        <v>297</v>
      </c>
      <c r="L143" s="311"/>
      <c r="M143" s="311"/>
      <c r="N143" s="311"/>
      <c r="O143" s="311"/>
      <c r="P143" s="311"/>
      <c r="Q143" s="311"/>
      <c r="R143" s="311"/>
      <c r="S143" s="311"/>
      <c r="T143" s="311"/>
      <c r="U143" s="311"/>
      <c r="V143" s="311"/>
      <c r="W143" s="311"/>
      <c r="X143" s="311"/>
      <c r="Y143" s="311"/>
      <c r="Z143" s="311"/>
      <c r="AA143" s="311"/>
      <c r="AB143" s="311"/>
      <c r="AC143" s="311"/>
      <c r="AD143" s="311"/>
      <c r="AE143" s="311"/>
      <c r="AF143" s="311"/>
      <c r="AG143" s="311"/>
      <c r="AH143" s="311"/>
      <c r="AI143" s="311"/>
      <c r="AJ143" s="311"/>
      <c r="AK143" s="311"/>
      <c r="AL143" s="311"/>
      <c r="AM143" s="311"/>
      <c r="AN143" s="311"/>
      <c r="AO143" s="311"/>
      <c r="AP143" s="311"/>
      <c r="AQ143" s="311"/>
      <c r="AR143" s="311"/>
      <c r="AS143" s="311"/>
      <c r="AT143" s="311"/>
      <c r="AU143" s="311"/>
      <c r="AV143" s="311"/>
      <c r="AW143" s="311"/>
      <c r="AX143" s="311"/>
      <c r="AY143" s="311"/>
      <c r="AZ143" s="311"/>
      <c r="BA143" s="311"/>
      <c r="BB143" s="311"/>
      <c r="BC143" s="311"/>
      <c r="BD143" s="311"/>
      <c r="BE143" s="311"/>
      <c r="BF143" s="311"/>
      <c r="BG143" s="276" t="s">
        <v>279</v>
      </c>
      <c r="BH143" s="41">
        <v>1</v>
      </c>
      <c r="BI143" s="22">
        <v>1</v>
      </c>
      <c r="BK143" s="387"/>
      <c r="BL143" s="388"/>
      <c r="BM143" s="388"/>
      <c r="BN143" s="388"/>
      <c r="BO143" s="388"/>
      <c r="BP143" s="388"/>
      <c r="BQ143" s="388"/>
      <c r="BR143" s="388"/>
      <c r="BS143" s="388"/>
      <c r="BT143" s="388"/>
      <c r="BU143" s="388"/>
      <c r="BV143" s="388"/>
    </row>
    <row r="144" spans="1:74" s="1" customFormat="1" ht="23.25" customHeight="1" x14ac:dyDescent="0.25">
      <c r="A144" s="66"/>
      <c r="B144" s="232"/>
      <c r="C144" s="232"/>
      <c r="D144" s="230"/>
      <c r="E144" s="230"/>
      <c r="F144" s="230"/>
      <c r="G144" s="230"/>
      <c r="H144" s="231"/>
      <c r="I144" s="237"/>
      <c r="J144" s="2" t="s">
        <v>121</v>
      </c>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190"/>
      <c r="AO144" s="3"/>
      <c r="AP144" s="3"/>
      <c r="AQ144" s="27"/>
      <c r="AR144" s="3"/>
      <c r="AS144" s="3"/>
      <c r="AT144" s="3"/>
      <c r="AU144" s="3"/>
      <c r="AV144" s="3"/>
      <c r="AW144" s="3"/>
      <c r="AX144" s="3"/>
      <c r="AY144" s="3"/>
      <c r="AZ144" s="3"/>
      <c r="BA144" s="3"/>
      <c r="BB144" s="3"/>
      <c r="BC144" s="3"/>
      <c r="BD144" s="3"/>
      <c r="BE144" s="3"/>
      <c r="BF144" s="3"/>
      <c r="BG144" s="276"/>
      <c r="BH144" s="41"/>
      <c r="BI144" s="22"/>
      <c r="BK144" s="387"/>
      <c r="BL144" s="389"/>
      <c r="BM144" s="389"/>
      <c r="BN144" s="389"/>
      <c r="BO144" s="389"/>
      <c r="BP144" s="389"/>
      <c r="BQ144" s="389"/>
      <c r="BR144" s="389"/>
      <c r="BS144" s="389"/>
      <c r="BT144" s="389"/>
      <c r="BU144" s="389"/>
      <c r="BV144" s="389"/>
    </row>
    <row r="145" spans="1:74" ht="33.75" customHeight="1" x14ac:dyDescent="0.25">
      <c r="A145" s="64"/>
      <c r="B145" s="296" t="s">
        <v>298</v>
      </c>
      <c r="C145" s="297"/>
      <c r="D145" s="297"/>
      <c r="E145" s="297"/>
      <c r="F145" s="297"/>
      <c r="G145" s="297"/>
      <c r="H145" s="297"/>
      <c r="I145" s="297"/>
      <c r="J145" s="297"/>
      <c r="K145" s="297"/>
      <c r="L145" s="297"/>
      <c r="M145" s="297"/>
      <c r="N145" s="297"/>
      <c r="O145" s="297"/>
      <c r="P145" s="297"/>
      <c r="Q145" s="297"/>
      <c r="R145" s="297"/>
      <c r="S145" s="297"/>
      <c r="T145" s="297"/>
      <c r="U145" s="297"/>
      <c r="V145" s="297"/>
      <c r="W145" s="297"/>
      <c r="X145" s="297"/>
      <c r="Y145" s="297"/>
      <c r="Z145" s="297"/>
      <c r="AA145" s="297"/>
      <c r="AB145" s="297"/>
      <c r="AC145" s="297"/>
      <c r="AD145" s="297"/>
      <c r="AE145" s="297"/>
      <c r="AF145" s="297"/>
      <c r="AG145" s="297"/>
      <c r="AH145" s="297"/>
      <c r="AI145" s="297"/>
      <c r="AJ145" s="297"/>
      <c r="AK145" s="297"/>
      <c r="AL145" s="297"/>
      <c r="AM145" s="297"/>
      <c r="AN145" s="297"/>
      <c r="AO145" s="297"/>
      <c r="AP145" s="297"/>
      <c r="AQ145" s="297"/>
      <c r="AR145" s="297"/>
      <c r="AS145" s="297"/>
      <c r="AT145" s="297"/>
      <c r="AU145" s="297"/>
      <c r="AV145" s="297"/>
      <c r="AW145" s="297"/>
      <c r="AX145" s="297"/>
      <c r="AY145" s="297"/>
      <c r="AZ145" s="297"/>
      <c r="BA145" s="297"/>
      <c r="BB145" s="297"/>
      <c r="BC145" s="297"/>
      <c r="BD145" s="297"/>
      <c r="BE145" s="297"/>
      <c r="BF145" s="297"/>
      <c r="BG145" s="298"/>
      <c r="BH145" s="39"/>
      <c r="BI145" s="24">
        <f>+BI14+BI33+BI46+BI51+BI117+BI128</f>
        <v>181</v>
      </c>
      <c r="BK145" s="386"/>
      <c r="BL145" s="386"/>
      <c r="BM145" s="386"/>
      <c r="BN145" s="386"/>
      <c r="BO145" s="386"/>
      <c r="BP145" s="386"/>
      <c r="BQ145" s="386"/>
      <c r="BR145" s="386"/>
      <c r="BS145" s="386"/>
      <c r="BT145" s="386"/>
      <c r="BU145" s="386"/>
      <c r="BV145" s="386"/>
    </row>
    <row r="146" spans="1:74" ht="67.5" customHeight="1" x14ac:dyDescent="0.25">
      <c r="A146" s="64"/>
      <c r="B146" s="299" t="s">
        <v>309</v>
      </c>
      <c r="C146" s="300"/>
      <c r="D146" s="300"/>
      <c r="E146" s="300"/>
      <c r="F146" s="300"/>
      <c r="G146" s="300"/>
      <c r="H146" s="300"/>
      <c r="I146" s="300"/>
      <c r="J146" s="300"/>
      <c r="K146" s="300"/>
      <c r="L146" s="300"/>
      <c r="M146" s="300"/>
      <c r="N146" s="300"/>
      <c r="O146" s="300"/>
      <c r="P146" s="300"/>
      <c r="Q146" s="300"/>
      <c r="R146" s="300"/>
      <c r="S146" s="300"/>
      <c r="T146" s="300"/>
      <c r="U146" s="300"/>
      <c r="V146" s="300"/>
      <c r="W146" s="300"/>
      <c r="X146" s="300"/>
      <c r="Y146" s="300"/>
      <c r="Z146" s="300"/>
      <c r="AA146" s="300"/>
      <c r="AB146" s="300"/>
      <c r="AC146" s="300"/>
      <c r="AD146" s="300"/>
      <c r="AE146" s="300"/>
      <c r="AF146" s="300"/>
      <c r="AG146" s="300"/>
      <c r="AH146" s="300"/>
      <c r="AI146" s="300"/>
      <c r="AJ146" s="300"/>
      <c r="AK146" s="300"/>
      <c r="AL146" s="300"/>
      <c r="AM146" s="300"/>
      <c r="AN146" s="300"/>
      <c r="AO146" s="300"/>
      <c r="AP146" s="300"/>
      <c r="AQ146" s="300"/>
      <c r="AR146" s="300"/>
      <c r="AS146" s="300"/>
      <c r="AT146" s="300"/>
      <c r="AU146" s="300"/>
      <c r="AV146" s="300"/>
      <c r="AW146" s="300"/>
      <c r="AX146" s="300"/>
      <c r="AY146" s="300"/>
      <c r="AZ146" s="300"/>
      <c r="BA146" s="300"/>
      <c r="BB146" s="300"/>
      <c r="BC146" s="300"/>
      <c r="BD146" s="300"/>
      <c r="BE146" s="300"/>
      <c r="BF146" s="300"/>
      <c r="BG146" s="301"/>
      <c r="BH146" s="40"/>
      <c r="BK146" s="390"/>
      <c r="BL146" s="391"/>
      <c r="BM146" s="391"/>
      <c r="BN146" s="391"/>
      <c r="BO146" s="391"/>
      <c r="BP146" s="391"/>
      <c r="BQ146" s="391"/>
      <c r="BR146" s="391"/>
      <c r="BS146" s="391"/>
      <c r="BT146" s="391"/>
      <c r="BU146" s="391"/>
      <c r="BV146" s="392"/>
    </row>
    <row r="147" spans="1:74" ht="16.5" thickBot="1" x14ac:dyDescent="0.3">
      <c r="A147" s="64"/>
      <c r="B147" s="6"/>
      <c r="I147" s="9"/>
      <c r="BG147" s="57"/>
      <c r="BK147" s="393"/>
      <c r="BL147" s="393"/>
      <c r="BM147" s="393"/>
      <c r="BN147" s="393"/>
      <c r="BO147" s="393"/>
      <c r="BP147" s="393"/>
      <c r="BQ147" s="393"/>
      <c r="BR147" s="393"/>
      <c r="BS147" s="393"/>
      <c r="BT147" s="393"/>
      <c r="BU147" s="393"/>
      <c r="BV147" s="393"/>
    </row>
    <row r="148" spans="1:74" ht="64.5" customHeight="1" thickTop="1" thickBot="1" x14ac:dyDescent="0.3">
      <c r="A148" s="64"/>
      <c r="B148" s="58"/>
      <c r="C148" s="302" t="s">
        <v>299</v>
      </c>
      <c r="D148" s="303"/>
      <c r="E148" s="303"/>
      <c r="F148" s="303"/>
      <c r="G148" s="303"/>
      <c r="H148" s="303"/>
      <c r="I148" s="67"/>
      <c r="J148" s="68"/>
      <c r="K148" s="304" t="s">
        <v>310</v>
      </c>
      <c r="L148" s="304"/>
      <c r="M148" s="304"/>
      <c r="N148" s="304"/>
      <c r="O148" s="304"/>
      <c r="P148" s="304"/>
      <c r="Q148" s="304"/>
      <c r="R148" s="304"/>
      <c r="S148" s="304"/>
      <c r="T148" s="304"/>
      <c r="U148" s="304"/>
      <c r="V148" s="304"/>
      <c r="W148" s="304"/>
      <c r="X148" s="304"/>
      <c r="Y148" s="304"/>
      <c r="Z148" s="304"/>
      <c r="AA148" s="304"/>
      <c r="AB148" s="304"/>
      <c r="AC148" s="304"/>
      <c r="AD148" s="304"/>
      <c r="AE148" s="304"/>
      <c r="AF148" s="304"/>
      <c r="AG148" s="304"/>
      <c r="AH148" s="304"/>
      <c r="AI148" s="304"/>
      <c r="AJ148" s="304"/>
      <c r="AK148" s="304"/>
      <c r="AL148" s="304"/>
      <c r="AM148" s="304"/>
      <c r="AN148" s="304"/>
      <c r="AO148" s="304"/>
      <c r="AP148" s="304"/>
      <c r="AQ148" s="304"/>
      <c r="AR148" s="304"/>
      <c r="AS148" s="304"/>
      <c r="AT148" s="304"/>
      <c r="AU148" s="304"/>
      <c r="AV148" s="304"/>
      <c r="AW148" s="304"/>
      <c r="AX148" s="304"/>
      <c r="AY148" s="304"/>
      <c r="AZ148" s="304"/>
      <c r="BA148" s="304"/>
      <c r="BB148" s="304"/>
      <c r="BC148" s="304"/>
      <c r="BD148" s="306"/>
      <c r="BE148" s="307"/>
      <c r="BF148" s="307"/>
      <c r="BG148" s="11"/>
      <c r="BH148" s="1"/>
      <c r="BK148" s="393"/>
      <c r="BL148" s="393"/>
      <c r="BM148" s="393"/>
      <c r="BN148" s="393"/>
      <c r="BO148" s="393"/>
      <c r="BP148" s="393"/>
      <c r="BQ148" s="393"/>
      <c r="BR148" s="393"/>
      <c r="BS148" s="393"/>
      <c r="BT148" s="393"/>
      <c r="BU148" s="393"/>
      <c r="BV148" s="393"/>
    </row>
    <row r="149" spans="1:74" ht="19.5" thickTop="1" thickBot="1" x14ac:dyDescent="0.3">
      <c r="A149" s="69"/>
      <c r="B149" s="12"/>
      <c r="C149" s="305" t="s">
        <v>300</v>
      </c>
      <c r="D149" s="305"/>
      <c r="E149" s="305"/>
      <c r="F149" s="305"/>
      <c r="G149" s="305"/>
      <c r="H149" s="305"/>
      <c r="I149" s="14"/>
      <c r="J149" s="13"/>
      <c r="K149" s="305" t="s">
        <v>301</v>
      </c>
      <c r="L149" s="305"/>
      <c r="M149" s="305"/>
      <c r="N149" s="305"/>
      <c r="O149" s="305"/>
      <c r="P149" s="305"/>
      <c r="Q149" s="305"/>
      <c r="R149" s="305"/>
      <c r="S149" s="305"/>
      <c r="T149" s="305"/>
      <c r="U149" s="305"/>
      <c r="V149" s="305"/>
      <c r="W149" s="305"/>
      <c r="X149" s="305"/>
      <c r="Y149" s="305"/>
      <c r="Z149" s="305"/>
      <c r="AA149" s="305"/>
      <c r="AB149" s="305"/>
      <c r="AC149" s="305"/>
      <c r="AD149" s="305"/>
      <c r="AE149" s="305"/>
      <c r="AF149" s="305"/>
      <c r="AG149" s="305"/>
      <c r="AH149" s="305"/>
      <c r="AI149" s="305"/>
      <c r="AJ149" s="305"/>
      <c r="AK149" s="305"/>
      <c r="AL149" s="305"/>
      <c r="AM149" s="305"/>
      <c r="AN149" s="305"/>
      <c r="AO149" s="305"/>
      <c r="AP149" s="305"/>
      <c r="AQ149" s="305"/>
      <c r="AR149" s="305"/>
      <c r="AS149" s="305"/>
      <c r="AT149" s="305"/>
      <c r="AU149" s="305"/>
      <c r="AV149" s="305"/>
      <c r="AW149" s="305"/>
      <c r="AX149" s="305"/>
      <c r="AY149" s="305"/>
      <c r="AZ149" s="305"/>
      <c r="BA149" s="305"/>
      <c r="BB149" s="305"/>
      <c r="BC149" s="305"/>
      <c r="BD149" s="13"/>
      <c r="BE149" s="13"/>
      <c r="BF149" s="13"/>
      <c r="BG149" s="15"/>
      <c r="BH149" s="10"/>
      <c r="BK149" s="393"/>
      <c r="BL149" s="393"/>
      <c r="BM149" s="393"/>
      <c r="BN149" s="393"/>
      <c r="BO149" s="393"/>
      <c r="BP149" s="393"/>
      <c r="BQ149" s="393"/>
      <c r="BR149" s="393"/>
      <c r="BS149" s="393"/>
      <c r="BT149" s="393"/>
      <c r="BU149" s="393"/>
      <c r="BV149" s="393"/>
    </row>
    <row r="150" spans="1:74" s="45" customFormat="1" ht="105" customHeight="1" x14ac:dyDescent="0.25">
      <c r="B150" s="295"/>
      <c r="C150" s="295"/>
      <c r="D150" s="295"/>
      <c r="E150" s="295"/>
      <c r="F150" s="295"/>
      <c r="G150" s="295"/>
      <c r="H150" s="295"/>
      <c r="I150" s="295"/>
      <c r="J150" s="295"/>
      <c r="K150" s="295"/>
      <c r="L150" s="295"/>
      <c r="M150" s="295"/>
      <c r="N150" s="295"/>
      <c r="O150" s="295"/>
      <c r="P150" s="295"/>
      <c r="Q150" s="295"/>
      <c r="R150" s="295"/>
      <c r="S150" s="295"/>
      <c r="T150" s="295"/>
      <c r="U150" s="295"/>
      <c r="V150" s="295"/>
      <c r="W150" s="295"/>
      <c r="X150" s="295"/>
      <c r="Y150" s="295"/>
      <c r="Z150" s="295"/>
      <c r="AA150" s="295"/>
      <c r="AB150" s="295"/>
      <c r="AC150" s="295"/>
      <c r="AD150" s="295"/>
      <c r="AE150" s="295"/>
      <c r="AF150" s="295"/>
      <c r="AG150" s="295"/>
      <c r="AH150" s="295"/>
      <c r="AI150" s="295"/>
      <c r="AJ150" s="295"/>
      <c r="AK150" s="295"/>
      <c r="AL150" s="295"/>
      <c r="AM150" s="295"/>
      <c r="AN150" s="295"/>
      <c r="AO150" s="295"/>
      <c r="AP150" s="295"/>
      <c r="AQ150" s="295"/>
      <c r="AR150" s="295"/>
      <c r="AS150" s="295"/>
      <c r="AT150" s="295"/>
      <c r="AU150" s="295"/>
      <c r="AV150" s="295"/>
      <c r="AW150" s="295"/>
      <c r="AX150" s="295"/>
      <c r="AY150" s="295"/>
      <c r="AZ150" s="295"/>
      <c r="BA150" s="295"/>
      <c r="BB150" s="295"/>
      <c r="BC150" s="295"/>
      <c r="BD150" s="295"/>
      <c r="BE150" s="295"/>
      <c r="BF150" s="295"/>
      <c r="BG150" s="295"/>
      <c r="BH150" s="26"/>
    </row>
    <row r="151" spans="1:74" s="45" customFormat="1" ht="105" customHeight="1" x14ac:dyDescent="0.25">
      <c r="B151" s="295"/>
      <c r="C151" s="295"/>
      <c r="D151" s="295"/>
      <c r="E151" s="295"/>
      <c r="F151" s="295"/>
      <c r="G151" s="295"/>
      <c r="H151" s="295"/>
      <c r="I151" s="295"/>
      <c r="J151" s="295"/>
      <c r="K151" s="295"/>
      <c r="L151" s="295"/>
      <c r="M151" s="295"/>
      <c r="N151" s="295"/>
      <c r="O151" s="295"/>
      <c r="P151" s="295"/>
      <c r="Q151" s="295"/>
      <c r="R151" s="295"/>
      <c r="S151" s="295"/>
      <c r="T151" s="295"/>
      <c r="U151" s="295"/>
      <c r="V151" s="295"/>
      <c r="W151" s="295"/>
      <c r="X151" s="295"/>
      <c r="Y151" s="295"/>
      <c r="Z151" s="295"/>
      <c r="AA151" s="295"/>
      <c r="AB151" s="295"/>
      <c r="AC151" s="295"/>
      <c r="AD151" s="295"/>
      <c r="AE151" s="295"/>
      <c r="AF151" s="295"/>
      <c r="AG151" s="295"/>
      <c r="AH151" s="295"/>
      <c r="AI151" s="295"/>
      <c r="AJ151" s="295"/>
      <c r="AK151" s="295"/>
      <c r="AL151" s="295"/>
      <c r="AM151" s="295"/>
      <c r="AN151" s="295"/>
      <c r="AO151" s="295"/>
      <c r="AP151" s="295"/>
      <c r="AQ151" s="295"/>
      <c r="AR151" s="295"/>
      <c r="AS151" s="295"/>
      <c r="AT151" s="295"/>
      <c r="AU151" s="295"/>
      <c r="AV151" s="295"/>
      <c r="AW151" s="295"/>
      <c r="AX151" s="295"/>
      <c r="AY151" s="295"/>
      <c r="AZ151" s="295"/>
      <c r="BA151" s="295"/>
      <c r="BB151" s="295"/>
      <c r="BC151" s="295"/>
      <c r="BD151" s="295"/>
      <c r="BE151" s="295"/>
      <c r="BF151" s="295"/>
      <c r="BG151" s="295"/>
      <c r="BH151" s="26"/>
    </row>
    <row r="152" spans="1:74" s="45" customFormat="1" ht="105" customHeight="1" x14ac:dyDescent="0.25">
      <c r="B152" s="16"/>
      <c r="C152" s="16"/>
      <c r="H152" s="9"/>
      <c r="I152" s="9"/>
      <c r="J152" s="17"/>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59"/>
      <c r="AN152" s="59"/>
      <c r="AO152" s="59"/>
      <c r="AP152" s="59"/>
      <c r="AQ152" s="60"/>
      <c r="AR152" s="60"/>
      <c r="AS152" s="60"/>
      <c r="AT152" s="60"/>
      <c r="AU152" s="59"/>
      <c r="AV152" s="59"/>
      <c r="AW152" s="59"/>
      <c r="AX152" s="59"/>
      <c r="AY152" s="59"/>
      <c r="AZ152" s="59"/>
      <c r="BA152" s="59"/>
      <c r="BB152" s="59"/>
      <c r="BC152" s="59"/>
      <c r="BD152" s="59"/>
      <c r="BE152" s="59"/>
      <c r="BF152" s="59"/>
    </row>
    <row r="153" spans="1:74" s="45" customFormat="1" ht="105" customHeight="1" x14ac:dyDescent="0.25">
      <c r="B153" s="16"/>
      <c r="C153" s="16"/>
      <c r="H153" s="9"/>
      <c r="I153" s="9"/>
      <c r="J153" s="17"/>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59"/>
      <c r="AN153" s="59"/>
      <c r="AO153" s="59"/>
      <c r="AP153" s="59"/>
      <c r="AQ153" s="60"/>
      <c r="AR153" s="60"/>
      <c r="AS153" s="60"/>
      <c r="AT153" s="60"/>
      <c r="AU153" s="59"/>
      <c r="AV153" s="59"/>
      <c r="AW153" s="59"/>
      <c r="AX153" s="59"/>
      <c r="AY153" s="59"/>
      <c r="AZ153" s="59"/>
      <c r="BA153" s="59"/>
      <c r="BB153" s="59"/>
      <c r="BC153" s="59"/>
      <c r="BD153" s="59"/>
      <c r="BE153" s="59"/>
      <c r="BF153" s="59"/>
    </row>
    <row r="154" spans="1:74" s="45" customFormat="1" ht="105" customHeight="1" x14ac:dyDescent="0.25">
      <c r="B154" s="16"/>
      <c r="C154" s="16"/>
      <c r="H154" s="9"/>
      <c r="I154" s="9"/>
      <c r="J154" s="17"/>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59"/>
      <c r="AN154" s="59"/>
      <c r="AO154" s="59"/>
      <c r="AP154" s="59"/>
      <c r="AQ154" s="60"/>
      <c r="AR154" s="60"/>
      <c r="AS154" s="60"/>
      <c r="AT154" s="60"/>
      <c r="AU154" s="59"/>
      <c r="AV154" s="59"/>
      <c r="AW154" s="59"/>
      <c r="AX154" s="59"/>
      <c r="AY154" s="59"/>
      <c r="AZ154" s="59"/>
      <c r="BA154" s="59"/>
      <c r="BB154" s="59"/>
      <c r="BC154" s="59"/>
      <c r="BD154" s="59"/>
      <c r="BE154" s="59"/>
      <c r="BF154" s="59"/>
    </row>
    <row r="155" spans="1:74" s="45" customFormat="1" ht="105" customHeight="1" x14ac:dyDescent="0.25">
      <c r="B155" s="16"/>
      <c r="C155" s="16"/>
      <c r="H155" s="9"/>
      <c r="I155" s="9"/>
      <c r="J155" s="17"/>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59"/>
      <c r="AN155" s="59"/>
      <c r="AO155" s="59"/>
      <c r="AP155" s="59"/>
      <c r="AQ155" s="60"/>
      <c r="AR155" s="60"/>
      <c r="AS155" s="60"/>
      <c r="AT155" s="60"/>
      <c r="AU155" s="59"/>
      <c r="AV155" s="59"/>
      <c r="AW155" s="59"/>
      <c r="AX155" s="59"/>
      <c r="AY155" s="59"/>
      <c r="AZ155" s="59"/>
      <c r="BA155" s="59"/>
      <c r="BB155" s="59"/>
      <c r="BC155" s="59"/>
      <c r="BD155" s="59"/>
      <c r="BE155" s="59"/>
      <c r="BF155" s="59"/>
    </row>
    <row r="156" spans="1:74" s="45" customFormat="1" ht="105" customHeight="1" x14ac:dyDescent="0.25">
      <c r="B156" s="16"/>
      <c r="C156" s="16"/>
      <c r="H156" s="9"/>
      <c r="I156" s="9"/>
      <c r="J156" s="17"/>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59"/>
      <c r="AN156" s="59"/>
      <c r="AO156" s="59"/>
      <c r="AP156" s="59"/>
      <c r="AQ156" s="60"/>
      <c r="AR156" s="60"/>
      <c r="AS156" s="60"/>
      <c r="AT156" s="60"/>
      <c r="AU156" s="59"/>
      <c r="AV156" s="59"/>
      <c r="AW156" s="59"/>
      <c r="AX156" s="59"/>
      <c r="AY156" s="59"/>
      <c r="AZ156" s="59"/>
      <c r="BA156" s="59"/>
      <c r="BB156" s="59"/>
      <c r="BC156" s="59"/>
      <c r="BD156" s="59"/>
      <c r="BE156" s="59"/>
      <c r="BF156" s="59"/>
    </row>
    <row r="157" spans="1:74" s="45" customFormat="1" ht="105" customHeight="1" x14ac:dyDescent="0.25">
      <c r="B157" s="16"/>
      <c r="C157" s="16"/>
      <c r="H157" s="9"/>
      <c r="I157" s="9"/>
      <c r="J157" s="17"/>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59"/>
      <c r="AN157" s="59"/>
      <c r="AO157" s="59"/>
      <c r="AP157" s="59"/>
      <c r="AQ157" s="60"/>
      <c r="AR157" s="60"/>
      <c r="AS157" s="60"/>
      <c r="AT157" s="60"/>
      <c r="AU157" s="59"/>
      <c r="AV157" s="59"/>
      <c r="AW157" s="59"/>
      <c r="AX157" s="59"/>
      <c r="AY157" s="59"/>
      <c r="AZ157" s="59"/>
      <c r="BA157" s="59"/>
      <c r="BB157" s="59"/>
      <c r="BC157" s="59"/>
      <c r="BD157" s="59"/>
      <c r="BE157" s="59"/>
      <c r="BF157" s="59"/>
    </row>
    <row r="158" spans="1:74" s="45" customFormat="1" ht="105" customHeight="1" x14ac:dyDescent="0.25">
      <c r="B158" s="16"/>
      <c r="C158" s="16"/>
      <c r="H158" s="9"/>
      <c r="I158" s="9"/>
      <c r="J158" s="17"/>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59"/>
      <c r="AN158" s="59"/>
      <c r="AO158" s="59"/>
      <c r="AP158" s="59"/>
      <c r="AQ158" s="60"/>
      <c r="AR158" s="60"/>
      <c r="AS158" s="60"/>
      <c r="AT158" s="60"/>
      <c r="AU158" s="59"/>
      <c r="AV158" s="59"/>
      <c r="AW158" s="59"/>
      <c r="AX158" s="59"/>
      <c r="AY158" s="59"/>
      <c r="AZ158" s="59"/>
      <c r="BA158" s="59"/>
      <c r="BB158" s="59"/>
      <c r="BC158" s="59"/>
      <c r="BD158" s="59"/>
      <c r="BE158" s="59"/>
      <c r="BF158" s="59"/>
    </row>
    <row r="159" spans="1:74" s="45" customFormat="1" ht="105" customHeight="1" x14ac:dyDescent="0.25">
      <c r="B159" s="16"/>
      <c r="C159" s="16"/>
      <c r="H159" s="9"/>
      <c r="I159" s="9"/>
      <c r="J159" s="17"/>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59"/>
      <c r="AN159" s="59"/>
      <c r="AO159" s="59"/>
      <c r="AP159" s="59"/>
      <c r="AQ159" s="60"/>
      <c r="AR159" s="60"/>
      <c r="AS159" s="60"/>
      <c r="AT159" s="60"/>
      <c r="AU159" s="59"/>
      <c r="AV159" s="59"/>
      <c r="AW159" s="59"/>
      <c r="AX159" s="59"/>
      <c r="AY159" s="59"/>
      <c r="AZ159" s="59"/>
      <c r="BA159" s="59"/>
      <c r="BB159" s="59"/>
      <c r="BC159" s="59"/>
      <c r="BD159" s="59"/>
      <c r="BE159" s="59"/>
      <c r="BF159" s="59"/>
    </row>
    <row r="160" spans="1:74" s="45" customFormat="1" ht="105" customHeight="1" x14ac:dyDescent="0.25">
      <c r="B160" s="16"/>
      <c r="C160" s="16"/>
      <c r="H160" s="9"/>
      <c r="I160" s="9"/>
      <c r="J160" s="17"/>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59"/>
      <c r="AN160" s="59"/>
      <c r="AO160" s="59"/>
      <c r="AP160" s="59"/>
      <c r="AQ160" s="60"/>
      <c r="AR160" s="60"/>
      <c r="AS160" s="60"/>
      <c r="AT160" s="60"/>
      <c r="AU160" s="59"/>
      <c r="AV160" s="59"/>
      <c r="AW160" s="59"/>
      <c r="AX160" s="59"/>
      <c r="AY160" s="59"/>
      <c r="AZ160" s="59"/>
      <c r="BA160" s="59"/>
      <c r="BB160" s="59"/>
      <c r="BC160" s="59"/>
      <c r="BD160" s="59"/>
      <c r="BE160" s="59"/>
      <c r="BF160" s="59"/>
    </row>
    <row r="161" spans="2:58" s="45" customFormat="1" ht="105" customHeight="1" x14ac:dyDescent="0.25">
      <c r="B161" s="16"/>
      <c r="C161" s="16"/>
      <c r="H161" s="9"/>
      <c r="I161" s="9"/>
      <c r="J161" s="17"/>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59"/>
      <c r="AN161" s="59"/>
      <c r="AO161" s="59"/>
      <c r="AP161" s="59"/>
      <c r="AQ161" s="60"/>
      <c r="AR161" s="60"/>
      <c r="AS161" s="60"/>
      <c r="AT161" s="60"/>
      <c r="AU161" s="59"/>
      <c r="AV161" s="59"/>
      <c r="AW161" s="59"/>
      <c r="AX161" s="59"/>
      <c r="AY161" s="59"/>
      <c r="AZ161" s="59"/>
      <c r="BA161" s="59"/>
      <c r="BB161" s="59"/>
      <c r="BC161" s="59"/>
      <c r="BD161" s="59"/>
      <c r="BE161" s="59"/>
      <c r="BF161" s="59"/>
    </row>
    <row r="162" spans="2:58" s="45" customFormat="1" ht="105" customHeight="1" x14ac:dyDescent="0.25">
      <c r="B162" s="16"/>
      <c r="C162" s="16"/>
      <c r="H162" s="9"/>
      <c r="I162" s="9"/>
      <c r="J162" s="17"/>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59"/>
      <c r="AN162" s="59"/>
      <c r="AO162" s="59"/>
      <c r="AP162" s="59"/>
      <c r="AQ162" s="60"/>
      <c r="AR162" s="60"/>
      <c r="AS162" s="60"/>
      <c r="AT162" s="60"/>
      <c r="AU162" s="59"/>
      <c r="AV162" s="59"/>
      <c r="AW162" s="59"/>
      <c r="AX162" s="59"/>
      <c r="AY162" s="59"/>
      <c r="AZ162" s="59"/>
      <c r="BA162" s="59"/>
      <c r="BB162" s="59"/>
      <c r="BC162" s="59"/>
      <c r="BD162" s="59"/>
      <c r="BE162" s="59"/>
      <c r="BF162" s="59"/>
    </row>
    <row r="163" spans="2:58" s="45" customFormat="1" ht="105" customHeight="1" x14ac:dyDescent="0.25">
      <c r="B163" s="16"/>
      <c r="C163" s="16"/>
      <c r="H163" s="9"/>
      <c r="I163" s="9"/>
      <c r="J163" s="17"/>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59"/>
      <c r="AN163" s="59"/>
      <c r="AO163" s="59"/>
      <c r="AP163" s="59"/>
      <c r="AQ163" s="60"/>
      <c r="AR163" s="60"/>
      <c r="AS163" s="60"/>
      <c r="AT163" s="60"/>
      <c r="AU163" s="59"/>
      <c r="AV163" s="59"/>
      <c r="AW163" s="59"/>
      <c r="AX163" s="59"/>
      <c r="AY163" s="59"/>
      <c r="AZ163" s="59"/>
      <c r="BA163" s="59"/>
      <c r="BB163" s="59"/>
      <c r="BC163" s="59"/>
      <c r="BD163" s="59"/>
      <c r="BE163" s="59"/>
      <c r="BF163" s="59"/>
    </row>
    <row r="164" spans="2:58" s="45" customFormat="1" ht="105" customHeight="1" x14ac:dyDescent="0.25">
      <c r="B164" s="16"/>
      <c r="C164" s="16"/>
      <c r="H164" s="9"/>
      <c r="I164" s="9"/>
      <c r="J164" s="17"/>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59"/>
      <c r="AN164" s="59"/>
      <c r="AO164" s="59"/>
      <c r="AP164" s="59"/>
      <c r="AQ164" s="60"/>
      <c r="AR164" s="60"/>
      <c r="AS164" s="60"/>
      <c r="AT164" s="60"/>
      <c r="AU164" s="59"/>
      <c r="AV164" s="59"/>
      <c r="AW164" s="59"/>
      <c r="AX164" s="59"/>
      <c r="AY164" s="59"/>
      <c r="AZ164" s="59"/>
      <c r="BA164" s="59"/>
      <c r="BB164" s="59"/>
      <c r="BC164" s="59"/>
      <c r="BD164" s="59"/>
      <c r="BE164" s="59"/>
      <c r="BF164" s="59"/>
    </row>
    <row r="165" spans="2:58" s="45" customFormat="1" ht="105" customHeight="1" x14ac:dyDescent="0.25">
      <c r="B165" s="16"/>
      <c r="C165" s="16"/>
      <c r="H165" s="9"/>
      <c r="I165" s="9"/>
      <c r="J165" s="17"/>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59"/>
      <c r="AN165" s="59"/>
      <c r="AO165" s="59"/>
      <c r="AP165" s="59"/>
      <c r="AQ165" s="60"/>
      <c r="AR165" s="60"/>
      <c r="AS165" s="60"/>
      <c r="AT165" s="60"/>
      <c r="AU165" s="59"/>
      <c r="AV165" s="59"/>
      <c r="AW165" s="59"/>
      <c r="AX165" s="59"/>
      <c r="AY165" s="59"/>
      <c r="AZ165" s="59"/>
      <c r="BA165" s="59"/>
      <c r="BB165" s="59"/>
      <c r="BC165" s="59"/>
      <c r="BD165" s="59"/>
      <c r="BE165" s="59"/>
      <c r="BF165" s="59"/>
    </row>
    <row r="166" spans="2:58" s="45" customFormat="1" ht="105" customHeight="1" x14ac:dyDescent="0.25">
      <c r="B166" s="16"/>
      <c r="C166" s="16"/>
      <c r="H166" s="9"/>
      <c r="I166" s="9"/>
      <c r="J166" s="17"/>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59"/>
      <c r="AN166" s="59"/>
      <c r="AO166" s="59"/>
      <c r="AP166" s="59"/>
      <c r="AQ166" s="60"/>
      <c r="AR166" s="60"/>
      <c r="AS166" s="60"/>
      <c r="AT166" s="60"/>
      <c r="AU166" s="59"/>
      <c r="AV166" s="59"/>
      <c r="AW166" s="59"/>
      <c r="AX166" s="59"/>
      <c r="AY166" s="59"/>
      <c r="AZ166" s="59"/>
      <c r="BA166" s="59"/>
      <c r="BB166" s="59"/>
      <c r="BC166" s="59"/>
      <c r="BD166" s="59"/>
      <c r="BE166" s="59"/>
      <c r="BF166" s="59"/>
    </row>
    <row r="167" spans="2:58" s="45" customFormat="1" ht="105" customHeight="1" x14ac:dyDescent="0.25">
      <c r="B167" s="16"/>
      <c r="C167" s="16"/>
      <c r="H167" s="9"/>
      <c r="I167" s="9"/>
      <c r="J167" s="17"/>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59"/>
      <c r="AN167" s="59"/>
      <c r="AO167" s="59"/>
      <c r="AP167" s="59"/>
      <c r="AQ167" s="60"/>
      <c r="AR167" s="60"/>
      <c r="AS167" s="60"/>
      <c r="AT167" s="60"/>
      <c r="AU167" s="59"/>
      <c r="AV167" s="59"/>
      <c r="AW167" s="59"/>
      <c r="AX167" s="59"/>
      <c r="AY167" s="59"/>
      <c r="AZ167" s="59"/>
      <c r="BA167" s="59"/>
      <c r="BB167" s="59"/>
      <c r="BC167" s="59"/>
      <c r="BD167" s="59"/>
      <c r="BE167" s="59"/>
      <c r="BF167" s="59"/>
    </row>
    <row r="168" spans="2:58" s="45" customFormat="1" ht="105" customHeight="1" x14ac:dyDescent="0.25">
      <c r="B168" s="16"/>
      <c r="C168" s="16"/>
      <c r="H168" s="9"/>
      <c r="I168" s="9"/>
      <c r="J168" s="17"/>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59"/>
      <c r="AN168" s="59"/>
      <c r="AO168" s="59"/>
      <c r="AP168" s="59"/>
      <c r="AQ168" s="60"/>
      <c r="AR168" s="60"/>
      <c r="AS168" s="60"/>
      <c r="AT168" s="60"/>
      <c r="AU168" s="59"/>
      <c r="AV168" s="59"/>
      <c r="AW168" s="59"/>
      <c r="AX168" s="59"/>
      <c r="AY168" s="59"/>
      <c r="AZ168" s="59"/>
      <c r="BA168" s="59"/>
      <c r="BB168" s="59"/>
      <c r="BC168" s="59"/>
      <c r="BD168" s="59"/>
      <c r="BE168" s="59"/>
      <c r="BF168" s="59"/>
    </row>
    <row r="169" spans="2:58" s="45" customFormat="1" ht="105" customHeight="1" x14ac:dyDescent="0.25">
      <c r="B169" s="16"/>
      <c r="C169" s="16"/>
      <c r="H169" s="9"/>
      <c r="I169" s="9"/>
      <c r="J169" s="17"/>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59"/>
      <c r="AN169" s="59"/>
      <c r="AO169" s="59"/>
      <c r="AP169" s="59"/>
      <c r="AQ169" s="60"/>
      <c r="AR169" s="60"/>
      <c r="AS169" s="60"/>
      <c r="AT169" s="60"/>
      <c r="AU169" s="59"/>
      <c r="AV169" s="59"/>
      <c r="AW169" s="59"/>
      <c r="AX169" s="59"/>
      <c r="AY169" s="59"/>
      <c r="AZ169" s="59"/>
      <c r="BA169" s="59"/>
      <c r="BB169" s="59"/>
      <c r="BC169" s="59"/>
      <c r="BD169" s="59"/>
      <c r="BE169" s="59"/>
      <c r="BF169" s="59"/>
    </row>
    <row r="170" spans="2:58" s="45" customFormat="1" ht="105" customHeight="1" x14ac:dyDescent="0.25">
      <c r="B170" s="16"/>
      <c r="C170" s="16"/>
      <c r="H170" s="9"/>
      <c r="I170" s="9"/>
      <c r="J170" s="17"/>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59"/>
      <c r="AN170" s="59"/>
      <c r="AO170" s="59"/>
      <c r="AP170" s="59"/>
      <c r="AQ170" s="60"/>
      <c r="AR170" s="60"/>
      <c r="AS170" s="60"/>
      <c r="AT170" s="60"/>
      <c r="AU170" s="59"/>
      <c r="AV170" s="59"/>
      <c r="AW170" s="59"/>
      <c r="AX170" s="59"/>
      <c r="AY170" s="59"/>
      <c r="AZ170" s="59"/>
      <c r="BA170" s="59"/>
      <c r="BB170" s="59"/>
      <c r="BC170" s="59"/>
      <c r="BD170" s="59"/>
      <c r="BE170" s="59"/>
      <c r="BF170" s="59"/>
    </row>
    <row r="171" spans="2:58" s="45" customFormat="1" ht="105" customHeight="1" x14ac:dyDescent="0.25">
      <c r="B171" s="16"/>
      <c r="C171" s="16"/>
      <c r="H171" s="9"/>
      <c r="I171" s="9"/>
      <c r="J171" s="17"/>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59"/>
      <c r="AN171" s="59"/>
      <c r="AO171" s="59"/>
      <c r="AP171" s="59"/>
      <c r="AQ171" s="60"/>
      <c r="AR171" s="60"/>
      <c r="AS171" s="60"/>
      <c r="AT171" s="60"/>
      <c r="AU171" s="59"/>
      <c r="AV171" s="59"/>
      <c r="AW171" s="59"/>
      <c r="AX171" s="59"/>
      <c r="AY171" s="59"/>
      <c r="AZ171" s="59"/>
      <c r="BA171" s="59"/>
      <c r="BB171" s="59"/>
      <c r="BC171" s="59"/>
      <c r="BD171" s="59"/>
      <c r="BE171" s="59"/>
      <c r="BF171" s="59"/>
    </row>
    <row r="172" spans="2:58" s="45" customFormat="1" ht="105" customHeight="1" x14ac:dyDescent="0.25">
      <c r="B172" s="16"/>
      <c r="C172" s="16"/>
      <c r="H172" s="9"/>
      <c r="I172" s="9"/>
      <c r="J172" s="17"/>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59"/>
      <c r="AN172" s="59"/>
      <c r="AO172" s="59"/>
      <c r="AP172" s="59"/>
      <c r="AQ172" s="60"/>
      <c r="AR172" s="60"/>
      <c r="AS172" s="60"/>
      <c r="AT172" s="60"/>
      <c r="AU172" s="59"/>
      <c r="AV172" s="59"/>
      <c r="AW172" s="59"/>
      <c r="AX172" s="59"/>
      <c r="AY172" s="59"/>
      <c r="AZ172" s="59"/>
      <c r="BA172" s="59"/>
      <c r="BB172" s="59"/>
      <c r="BC172" s="59"/>
      <c r="BD172" s="59"/>
      <c r="BE172" s="59"/>
      <c r="BF172" s="59"/>
    </row>
    <row r="173" spans="2:58" s="45" customFormat="1" ht="105" customHeight="1" x14ac:dyDescent="0.25">
      <c r="B173" s="16"/>
      <c r="C173" s="16"/>
      <c r="H173" s="9"/>
      <c r="I173" s="9"/>
      <c r="J173" s="17"/>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59"/>
      <c r="AN173" s="59"/>
      <c r="AO173" s="59"/>
      <c r="AP173" s="59"/>
      <c r="AQ173" s="60"/>
      <c r="AR173" s="60"/>
      <c r="AS173" s="60"/>
      <c r="AT173" s="60"/>
      <c r="AU173" s="59"/>
      <c r="AV173" s="59"/>
      <c r="AW173" s="59"/>
      <c r="AX173" s="59"/>
      <c r="AY173" s="59"/>
      <c r="AZ173" s="59"/>
      <c r="BA173" s="59"/>
      <c r="BB173" s="59"/>
      <c r="BC173" s="59"/>
      <c r="BD173" s="59"/>
      <c r="BE173" s="59"/>
      <c r="BF173" s="59"/>
    </row>
    <row r="174" spans="2:58" s="45" customFormat="1" ht="105" customHeight="1" x14ac:dyDescent="0.25">
      <c r="B174" s="16"/>
      <c r="C174" s="16"/>
      <c r="H174" s="9"/>
      <c r="I174" s="9"/>
      <c r="J174" s="17"/>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59"/>
      <c r="AN174" s="59"/>
      <c r="AO174" s="59"/>
      <c r="AP174" s="59"/>
      <c r="AQ174" s="60"/>
      <c r="AR174" s="60"/>
      <c r="AS174" s="60"/>
      <c r="AT174" s="60"/>
      <c r="AU174" s="59"/>
      <c r="AV174" s="59"/>
      <c r="AW174" s="59"/>
      <c r="AX174" s="59"/>
      <c r="AY174" s="59"/>
      <c r="AZ174" s="59"/>
      <c r="BA174" s="59"/>
      <c r="BB174" s="59"/>
      <c r="BC174" s="59"/>
      <c r="BD174" s="59"/>
      <c r="BE174" s="59"/>
      <c r="BF174" s="59"/>
    </row>
    <row r="175" spans="2:58" s="45" customFormat="1" ht="105" customHeight="1" x14ac:dyDescent="0.25">
      <c r="B175" s="16"/>
      <c r="C175" s="16"/>
      <c r="H175" s="9"/>
      <c r="I175" s="9"/>
      <c r="J175" s="17"/>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59"/>
      <c r="AN175" s="59"/>
      <c r="AO175" s="59"/>
      <c r="AP175" s="59"/>
      <c r="AQ175" s="60"/>
      <c r="AR175" s="60"/>
      <c r="AS175" s="60"/>
      <c r="AT175" s="60"/>
      <c r="AU175" s="59"/>
      <c r="AV175" s="59"/>
      <c r="AW175" s="59"/>
      <c r="AX175" s="59"/>
      <c r="AY175" s="59"/>
      <c r="AZ175" s="59"/>
      <c r="BA175" s="59"/>
      <c r="BB175" s="59"/>
      <c r="BC175" s="59"/>
      <c r="BD175" s="59"/>
      <c r="BE175" s="59"/>
      <c r="BF175" s="59"/>
    </row>
    <row r="176" spans="2:58" s="45" customFormat="1" ht="105" customHeight="1" x14ac:dyDescent="0.25">
      <c r="B176" s="16"/>
      <c r="C176" s="16"/>
      <c r="H176" s="9"/>
      <c r="I176" s="9"/>
      <c r="J176" s="17"/>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59"/>
      <c r="AN176" s="59"/>
      <c r="AO176" s="59"/>
      <c r="AP176" s="59"/>
      <c r="AQ176" s="60"/>
      <c r="AR176" s="60"/>
      <c r="AS176" s="60"/>
      <c r="AT176" s="60"/>
      <c r="AU176" s="59"/>
      <c r="AV176" s="59"/>
      <c r="AW176" s="59"/>
      <c r="AX176" s="59"/>
      <c r="AY176" s="59"/>
      <c r="AZ176" s="59"/>
      <c r="BA176" s="59"/>
      <c r="BB176" s="59"/>
      <c r="BC176" s="59"/>
      <c r="BD176" s="59"/>
      <c r="BE176" s="59"/>
      <c r="BF176" s="59"/>
    </row>
    <row r="177" spans="2:58" s="45" customFormat="1" ht="105" customHeight="1" x14ac:dyDescent="0.25">
      <c r="B177" s="16"/>
      <c r="C177" s="16"/>
      <c r="H177" s="9"/>
      <c r="I177" s="9"/>
      <c r="J177" s="17"/>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59"/>
      <c r="AN177" s="59"/>
      <c r="AO177" s="59"/>
      <c r="AP177" s="59"/>
      <c r="AQ177" s="60"/>
      <c r="AR177" s="60"/>
      <c r="AS177" s="60"/>
      <c r="AT177" s="60"/>
      <c r="AU177" s="59"/>
      <c r="AV177" s="59"/>
      <c r="AW177" s="59"/>
      <c r="AX177" s="59"/>
      <c r="AY177" s="59"/>
      <c r="AZ177" s="59"/>
      <c r="BA177" s="59"/>
      <c r="BB177" s="59"/>
      <c r="BC177" s="59"/>
      <c r="BD177" s="59"/>
      <c r="BE177" s="59"/>
      <c r="BF177" s="59"/>
    </row>
    <row r="178" spans="2:58" s="45" customFormat="1" ht="105" customHeight="1" x14ac:dyDescent="0.25">
      <c r="B178" s="16"/>
      <c r="C178" s="16"/>
      <c r="H178" s="9"/>
      <c r="I178" s="9"/>
      <c r="J178" s="17"/>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59"/>
      <c r="AN178" s="59"/>
      <c r="AO178" s="59"/>
      <c r="AP178" s="59"/>
      <c r="AQ178" s="60"/>
      <c r="AR178" s="60"/>
      <c r="AS178" s="60"/>
      <c r="AT178" s="60"/>
      <c r="AU178" s="59"/>
      <c r="AV178" s="59"/>
      <c r="AW178" s="59"/>
      <c r="AX178" s="59"/>
      <c r="AY178" s="59"/>
      <c r="AZ178" s="59"/>
      <c r="BA178" s="59"/>
      <c r="BB178" s="59"/>
      <c r="BC178" s="59"/>
      <c r="BD178" s="59"/>
      <c r="BE178" s="59"/>
      <c r="BF178" s="59"/>
    </row>
    <row r="179" spans="2:58" s="45" customFormat="1" ht="105" customHeight="1" x14ac:dyDescent="0.25">
      <c r="B179" s="16"/>
      <c r="C179" s="16"/>
      <c r="H179" s="9"/>
      <c r="I179" s="9"/>
      <c r="J179" s="17"/>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59"/>
      <c r="AN179" s="59"/>
      <c r="AO179" s="59"/>
      <c r="AP179" s="59"/>
      <c r="AQ179" s="60"/>
      <c r="AR179" s="60"/>
      <c r="AS179" s="60"/>
      <c r="AT179" s="60"/>
      <c r="AU179" s="59"/>
      <c r="AV179" s="59"/>
      <c r="AW179" s="59"/>
      <c r="AX179" s="59"/>
      <c r="AY179" s="59"/>
      <c r="AZ179" s="59"/>
      <c r="BA179" s="59"/>
      <c r="BB179" s="59"/>
      <c r="BC179" s="59"/>
      <c r="BD179" s="59"/>
      <c r="BE179" s="59"/>
      <c r="BF179" s="59"/>
    </row>
    <row r="180" spans="2:58" s="45" customFormat="1" ht="105" customHeight="1" x14ac:dyDescent="0.25">
      <c r="B180" s="16"/>
      <c r="C180" s="16"/>
      <c r="H180" s="9"/>
      <c r="I180" s="9"/>
      <c r="J180" s="17"/>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59"/>
      <c r="AN180" s="59"/>
      <c r="AO180" s="59"/>
      <c r="AP180" s="59"/>
      <c r="AQ180" s="60"/>
      <c r="AR180" s="60"/>
      <c r="AS180" s="60"/>
      <c r="AT180" s="60"/>
      <c r="AU180" s="59"/>
      <c r="AV180" s="59"/>
      <c r="AW180" s="59"/>
      <c r="AX180" s="59"/>
      <c r="AY180" s="59"/>
      <c r="AZ180" s="59"/>
      <c r="BA180" s="59"/>
      <c r="BB180" s="59"/>
      <c r="BC180" s="59"/>
      <c r="BD180" s="59"/>
      <c r="BE180" s="59"/>
      <c r="BF180" s="59"/>
    </row>
    <row r="181" spans="2:58" s="45" customFormat="1" ht="105" customHeight="1" x14ac:dyDescent="0.25">
      <c r="B181" s="16"/>
      <c r="C181" s="16"/>
      <c r="H181" s="9"/>
      <c r="I181" s="9"/>
      <c r="J181" s="17"/>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59"/>
      <c r="AN181" s="59"/>
      <c r="AO181" s="59"/>
      <c r="AP181" s="59"/>
      <c r="AQ181" s="60"/>
      <c r="AR181" s="60"/>
      <c r="AS181" s="60"/>
      <c r="AT181" s="60"/>
      <c r="AU181" s="59"/>
      <c r="AV181" s="59"/>
      <c r="AW181" s="59"/>
      <c r="AX181" s="59"/>
      <c r="AY181" s="59"/>
      <c r="AZ181" s="59"/>
      <c r="BA181" s="59"/>
      <c r="BB181" s="59"/>
      <c r="BC181" s="59"/>
      <c r="BD181" s="59"/>
      <c r="BE181" s="59"/>
      <c r="BF181" s="59"/>
    </row>
    <row r="182" spans="2:58" s="45" customFormat="1" ht="105" customHeight="1" x14ac:dyDescent="0.25">
      <c r="B182" s="16"/>
      <c r="C182" s="16"/>
      <c r="H182" s="9"/>
      <c r="I182" s="9"/>
      <c r="J182" s="17"/>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59"/>
      <c r="AN182" s="59"/>
      <c r="AO182" s="59"/>
      <c r="AP182" s="59"/>
      <c r="AQ182" s="60"/>
      <c r="AR182" s="60"/>
      <c r="AS182" s="60"/>
      <c r="AT182" s="60"/>
      <c r="AU182" s="59"/>
      <c r="AV182" s="59"/>
      <c r="AW182" s="59"/>
      <c r="AX182" s="59"/>
      <c r="AY182" s="59"/>
      <c r="AZ182" s="59"/>
      <c r="BA182" s="59"/>
      <c r="BB182" s="59"/>
      <c r="BC182" s="59"/>
      <c r="BD182" s="59"/>
      <c r="BE182" s="59"/>
      <c r="BF182" s="59"/>
    </row>
    <row r="183" spans="2:58" s="45" customFormat="1" ht="105" customHeight="1" x14ac:dyDescent="0.25">
      <c r="B183" s="16"/>
      <c r="C183" s="16"/>
      <c r="H183" s="9"/>
      <c r="I183" s="9"/>
      <c r="J183" s="17"/>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59"/>
      <c r="AN183" s="59"/>
      <c r="AO183" s="59"/>
      <c r="AP183" s="59"/>
      <c r="AQ183" s="60"/>
      <c r="AR183" s="60"/>
      <c r="AS183" s="60"/>
      <c r="AT183" s="60"/>
      <c r="AU183" s="59"/>
      <c r="AV183" s="59"/>
      <c r="AW183" s="59"/>
      <c r="AX183" s="59"/>
      <c r="AY183" s="59"/>
      <c r="AZ183" s="59"/>
      <c r="BA183" s="59"/>
      <c r="BB183" s="59"/>
      <c r="BC183" s="59"/>
      <c r="BD183" s="59"/>
      <c r="BE183" s="59"/>
      <c r="BF183" s="59"/>
    </row>
    <row r="184" spans="2:58" s="45" customFormat="1" ht="105" customHeight="1" x14ac:dyDescent="0.25">
      <c r="B184" s="16"/>
      <c r="C184" s="16"/>
      <c r="H184" s="9"/>
      <c r="I184" s="9"/>
      <c r="J184" s="17"/>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59"/>
      <c r="AN184" s="59"/>
      <c r="AO184" s="59"/>
      <c r="AP184" s="59"/>
      <c r="AQ184" s="60"/>
      <c r="AR184" s="60"/>
      <c r="AS184" s="60"/>
      <c r="AT184" s="60"/>
      <c r="AU184" s="59"/>
      <c r="AV184" s="59"/>
      <c r="AW184" s="59"/>
      <c r="AX184" s="59"/>
      <c r="AY184" s="59"/>
      <c r="AZ184" s="59"/>
      <c r="BA184" s="59"/>
      <c r="BB184" s="59"/>
      <c r="BC184" s="59"/>
      <c r="BD184" s="59"/>
      <c r="BE184" s="59"/>
      <c r="BF184" s="59"/>
    </row>
    <row r="185" spans="2:58" s="45" customFormat="1" ht="105" customHeight="1" x14ac:dyDescent="0.25">
      <c r="B185" s="16"/>
      <c r="C185" s="16"/>
      <c r="H185" s="9"/>
      <c r="I185" s="9"/>
      <c r="J185" s="17"/>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59"/>
      <c r="AN185" s="59"/>
      <c r="AO185" s="59"/>
      <c r="AP185" s="59"/>
      <c r="AQ185" s="60"/>
      <c r="AR185" s="60"/>
      <c r="AS185" s="60"/>
      <c r="AT185" s="60"/>
      <c r="AU185" s="59"/>
      <c r="AV185" s="59"/>
      <c r="AW185" s="59"/>
      <c r="AX185" s="59"/>
      <c r="AY185" s="59"/>
      <c r="AZ185" s="59"/>
      <c r="BA185" s="59"/>
      <c r="BB185" s="59"/>
      <c r="BC185" s="59"/>
      <c r="BD185" s="59"/>
      <c r="BE185" s="59"/>
      <c r="BF185" s="59"/>
    </row>
    <row r="186" spans="2:58" s="45" customFormat="1" ht="105" customHeight="1" x14ac:dyDescent="0.25">
      <c r="B186" s="16"/>
      <c r="C186" s="16"/>
      <c r="H186" s="9"/>
      <c r="I186" s="9"/>
      <c r="J186" s="17"/>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59"/>
      <c r="AN186" s="59"/>
      <c r="AO186" s="59"/>
      <c r="AP186" s="59"/>
      <c r="AQ186" s="60"/>
      <c r="AR186" s="60"/>
      <c r="AS186" s="60"/>
      <c r="AT186" s="60"/>
      <c r="AU186" s="59"/>
      <c r="AV186" s="59"/>
      <c r="AW186" s="59"/>
      <c r="AX186" s="59"/>
      <c r="AY186" s="59"/>
      <c r="AZ186" s="59"/>
      <c r="BA186" s="59"/>
      <c r="BB186" s="59"/>
      <c r="BC186" s="59"/>
      <c r="BD186" s="59"/>
      <c r="BE186" s="59"/>
      <c r="BF186" s="59"/>
    </row>
    <row r="187" spans="2:58" ht="105" customHeight="1" x14ac:dyDescent="0.25">
      <c r="AO187" s="55"/>
      <c r="AP187" s="55"/>
    </row>
    <row r="188" spans="2:58" ht="105" customHeight="1" x14ac:dyDescent="0.25">
      <c r="AO188" s="55"/>
      <c r="AP188" s="55"/>
    </row>
    <row r="189" spans="2:58" ht="105" customHeight="1" x14ac:dyDescent="0.25">
      <c r="AO189" s="55"/>
      <c r="AP189" s="55"/>
    </row>
    <row r="190" spans="2:58" ht="105" customHeight="1" x14ac:dyDescent="0.25">
      <c r="AO190" s="55"/>
      <c r="AP190" s="55"/>
    </row>
    <row r="191" spans="2:58" ht="105" customHeight="1" x14ac:dyDescent="0.25">
      <c r="AO191" s="55"/>
      <c r="AP191" s="55"/>
    </row>
    <row r="192" spans="2:58" ht="105" customHeight="1" x14ac:dyDescent="0.25">
      <c r="AO192" s="55"/>
      <c r="AP192" s="55"/>
    </row>
    <row r="193" spans="41:42" ht="105" customHeight="1" x14ac:dyDescent="0.25">
      <c r="AO193" s="55"/>
      <c r="AP193" s="55"/>
    </row>
    <row r="194" spans="41:42" ht="105" customHeight="1" x14ac:dyDescent="0.25">
      <c r="AO194" s="55"/>
      <c r="AP194" s="55"/>
    </row>
    <row r="195" spans="41:42" ht="105" customHeight="1" x14ac:dyDescent="0.25">
      <c r="AO195" s="55"/>
      <c r="AP195" s="55"/>
    </row>
    <row r="196" spans="41:42" ht="105" customHeight="1" x14ac:dyDescent="0.25">
      <c r="AO196" s="55"/>
      <c r="AP196" s="55"/>
    </row>
    <row r="197" spans="41:42" ht="105" customHeight="1" x14ac:dyDescent="0.25">
      <c r="AO197" s="55"/>
      <c r="AP197" s="55"/>
    </row>
    <row r="198" spans="41:42" ht="105" customHeight="1" x14ac:dyDescent="0.25">
      <c r="AO198" s="55"/>
      <c r="AP198" s="55"/>
    </row>
    <row r="199" spans="41:42" ht="105" customHeight="1" x14ac:dyDescent="0.25">
      <c r="AO199" s="55"/>
      <c r="AP199" s="55"/>
    </row>
    <row r="200" spans="41:42" ht="105" customHeight="1" x14ac:dyDescent="0.25">
      <c r="AO200" s="55"/>
      <c r="AP200" s="55"/>
    </row>
    <row r="201" spans="41:42" ht="105" customHeight="1" x14ac:dyDescent="0.25">
      <c r="AO201" s="55"/>
      <c r="AP201" s="55"/>
    </row>
    <row r="202" spans="41:42" ht="105" customHeight="1" x14ac:dyDescent="0.25">
      <c r="AO202" s="55"/>
      <c r="AP202" s="55"/>
    </row>
    <row r="203" spans="41:42" ht="105" customHeight="1" x14ac:dyDescent="0.25">
      <c r="AO203" s="55"/>
      <c r="AP203" s="55"/>
    </row>
    <row r="204" spans="41:42" ht="105" customHeight="1" x14ac:dyDescent="0.25">
      <c r="AO204" s="55"/>
      <c r="AP204" s="55"/>
    </row>
    <row r="205" spans="41:42" ht="105" customHeight="1" x14ac:dyDescent="0.25">
      <c r="AO205" s="55"/>
      <c r="AP205" s="55"/>
    </row>
    <row r="206" spans="41:42" ht="105" customHeight="1" x14ac:dyDescent="0.25">
      <c r="AO206" s="55"/>
      <c r="AP206" s="55"/>
    </row>
    <row r="207" spans="41:42" ht="105" customHeight="1" x14ac:dyDescent="0.25">
      <c r="AO207" s="55"/>
      <c r="AP207" s="55"/>
    </row>
    <row r="208" spans="41:42" ht="105" customHeight="1" x14ac:dyDescent="0.25">
      <c r="AO208" s="55"/>
      <c r="AP208" s="55"/>
    </row>
    <row r="209" spans="41:42" ht="105" customHeight="1" x14ac:dyDescent="0.25">
      <c r="AO209" s="55"/>
      <c r="AP209" s="55"/>
    </row>
    <row r="210" spans="41:42" ht="105" customHeight="1" x14ac:dyDescent="0.25">
      <c r="AO210" s="55"/>
      <c r="AP210" s="55"/>
    </row>
    <row r="211" spans="41:42" ht="105" customHeight="1" x14ac:dyDescent="0.25">
      <c r="AO211" s="55"/>
      <c r="AP211" s="55"/>
    </row>
    <row r="212" spans="41:42" ht="105" customHeight="1" x14ac:dyDescent="0.25">
      <c r="AO212" s="55"/>
      <c r="AP212" s="55"/>
    </row>
    <row r="213" spans="41:42" ht="105" customHeight="1" x14ac:dyDescent="0.25">
      <c r="AO213" s="55"/>
      <c r="AP213" s="55"/>
    </row>
    <row r="214" spans="41:42" ht="105" customHeight="1" x14ac:dyDescent="0.25">
      <c r="AO214" s="55"/>
      <c r="AP214" s="55"/>
    </row>
    <row r="215" spans="41:42" ht="105" customHeight="1" x14ac:dyDescent="0.25">
      <c r="AO215" s="55"/>
      <c r="AP215" s="55"/>
    </row>
    <row r="216" spans="41:42" ht="105" customHeight="1" x14ac:dyDescent="0.25">
      <c r="AO216" s="55"/>
      <c r="AP216" s="55"/>
    </row>
    <row r="217" spans="41:42" ht="105" customHeight="1" x14ac:dyDescent="0.25">
      <c r="AO217" s="55"/>
      <c r="AP217" s="55"/>
    </row>
    <row r="218" spans="41:42" ht="105" customHeight="1" x14ac:dyDescent="0.25">
      <c r="AO218" s="55"/>
      <c r="AP218" s="55"/>
    </row>
    <row r="219" spans="41:42" ht="105" customHeight="1" x14ac:dyDescent="0.25">
      <c r="AO219" s="55"/>
      <c r="AP219" s="55"/>
    </row>
    <row r="220" spans="41:42" ht="105" customHeight="1" x14ac:dyDescent="0.25">
      <c r="AO220" s="55"/>
      <c r="AP220" s="55"/>
    </row>
    <row r="221" spans="41:42" ht="105" customHeight="1" x14ac:dyDescent="0.25">
      <c r="AO221" s="55"/>
      <c r="AP221" s="55"/>
    </row>
    <row r="222" spans="41:42" ht="105" customHeight="1" x14ac:dyDescent="0.25">
      <c r="AO222" s="55"/>
      <c r="AP222" s="55"/>
    </row>
    <row r="223" spans="41:42" ht="105" customHeight="1" x14ac:dyDescent="0.25">
      <c r="AO223" s="55"/>
      <c r="AP223" s="55"/>
    </row>
    <row r="224" spans="41:42" ht="105" customHeight="1" x14ac:dyDescent="0.25">
      <c r="AO224" s="55"/>
      <c r="AP224" s="55"/>
    </row>
    <row r="225" spans="41:42" ht="105" customHeight="1" x14ac:dyDescent="0.25">
      <c r="AO225" s="55"/>
      <c r="AP225" s="55"/>
    </row>
  </sheetData>
  <sheetProtection selectLockedCells="1" selectUnlockedCells="1"/>
  <mergeCells count="1374">
    <mergeCell ref="AQ126:AS126"/>
    <mergeCell ref="AR127:AS127"/>
    <mergeCell ref="BX102:BX103"/>
    <mergeCell ref="BX115:BX116"/>
    <mergeCell ref="BT141:BT142"/>
    <mergeCell ref="BU141:BU142"/>
    <mergeCell ref="BV141:BV142"/>
    <mergeCell ref="BK143:BK144"/>
    <mergeCell ref="BL143:BL144"/>
    <mergeCell ref="BM143:BM144"/>
    <mergeCell ref="BN143:BN144"/>
    <mergeCell ref="BO143:BO144"/>
    <mergeCell ref="BP143:BP144"/>
    <mergeCell ref="BQ143:BQ144"/>
    <mergeCell ref="BR143:BR144"/>
    <mergeCell ref="BS143:BS144"/>
    <mergeCell ref="BT143:BT144"/>
    <mergeCell ref="BU143:BU144"/>
    <mergeCell ref="BV143:BV144"/>
    <mergeCell ref="BK141:BK142"/>
    <mergeCell ref="BL141:BL142"/>
    <mergeCell ref="BM141:BM142"/>
    <mergeCell ref="BN141:BN142"/>
    <mergeCell ref="BO141:BO142"/>
    <mergeCell ref="BP141:BP142"/>
    <mergeCell ref="BQ141:BQ142"/>
    <mergeCell ref="BR141:BR142"/>
    <mergeCell ref="BS141:BS142"/>
    <mergeCell ref="BO139:BO140"/>
    <mergeCell ref="BP139:BP140"/>
    <mergeCell ref="BQ139:BQ140"/>
    <mergeCell ref="BR139:BR140"/>
    <mergeCell ref="BS139:BS140"/>
    <mergeCell ref="BT139:BT140"/>
    <mergeCell ref="BU139:BU140"/>
    <mergeCell ref="BV139:BV140"/>
    <mergeCell ref="BK137:BK138"/>
    <mergeCell ref="BL137:BL138"/>
    <mergeCell ref="BM137:BM138"/>
    <mergeCell ref="BN137:BN138"/>
    <mergeCell ref="BO137:BO138"/>
    <mergeCell ref="BP137:BP138"/>
    <mergeCell ref="BQ137:BQ138"/>
    <mergeCell ref="BR137:BR138"/>
    <mergeCell ref="BS137:BS138"/>
    <mergeCell ref="BT137:BT138"/>
    <mergeCell ref="BU137:BU138"/>
    <mergeCell ref="BV137:BV138"/>
    <mergeCell ref="BK139:BK140"/>
    <mergeCell ref="BL139:BL140"/>
    <mergeCell ref="BM139:BM140"/>
    <mergeCell ref="BN139:BN140"/>
    <mergeCell ref="BT131:BT132"/>
    <mergeCell ref="BU131:BU132"/>
    <mergeCell ref="BV131:BV132"/>
    <mergeCell ref="BK135:BK136"/>
    <mergeCell ref="BL135:BL136"/>
    <mergeCell ref="BM135:BM136"/>
    <mergeCell ref="BN135:BN136"/>
    <mergeCell ref="BO135:BO136"/>
    <mergeCell ref="BP135:BP136"/>
    <mergeCell ref="BQ135:BQ136"/>
    <mergeCell ref="BR135:BR136"/>
    <mergeCell ref="BS135:BS136"/>
    <mergeCell ref="BT135:BT136"/>
    <mergeCell ref="BU135:BU136"/>
    <mergeCell ref="BV135:BV136"/>
    <mergeCell ref="BK131:BK132"/>
    <mergeCell ref="BL131:BL132"/>
    <mergeCell ref="BM131:BM132"/>
    <mergeCell ref="BN131:BN132"/>
    <mergeCell ref="BO131:BO132"/>
    <mergeCell ref="BP131:BP132"/>
    <mergeCell ref="BQ131:BQ132"/>
    <mergeCell ref="BR131:BR132"/>
    <mergeCell ref="BS131:BS132"/>
    <mergeCell ref="BT126:BT127"/>
    <mergeCell ref="BU126:BU127"/>
    <mergeCell ref="BV126:BV127"/>
    <mergeCell ref="BK129:BK130"/>
    <mergeCell ref="BL129:BL130"/>
    <mergeCell ref="BM129:BM130"/>
    <mergeCell ref="BN129:BN130"/>
    <mergeCell ref="BO129:BO130"/>
    <mergeCell ref="BP129:BP130"/>
    <mergeCell ref="BQ129:BQ130"/>
    <mergeCell ref="BR129:BR130"/>
    <mergeCell ref="BS129:BS130"/>
    <mergeCell ref="BT129:BT130"/>
    <mergeCell ref="BU129:BU130"/>
    <mergeCell ref="BV129:BV130"/>
    <mergeCell ref="BK126:BK127"/>
    <mergeCell ref="BL126:BL127"/>
    <mergeCell ref="BM126:BM127"/>
    <mergeCell ref="BN126:BN127"/>
    <mergeCell ref="BO126:BO127"/>
    <mergeCell ref="BP126:BP127"/>
    <mergeCell ref="BQ126:BQ127"/>
    <mergeCell ref="BR126:BR127"/>
    <mergeCell ref="BS126:BS127"/>
    <mergeCell ref="BK128:BV128"/>
    <mergeCell ref="BT122:BT123"/>
    <mergeCell ref="BU122:BU123"/>
    <mergeCell ref="BV122:BV123"/>
    <mergeCell ref="BK124:BK125"/>
    <mergeCell ref="BL124:BL125"/>
    <mergeCell ref="BM124:BM125"/>
    <mergeCell ref="BN124:BN125"/>
    <mergeCell ref="BO124:BO125"/>
    <mergeCell ref="BP124:BP125"/>
    <mergeCell ref="BQ124:BQ125"/>
    <mergeCell ref="BR124:BR125"/>
    <mergeCell ref="BS124:BS125"/>
    <mergeCell ref="BT124:BT125"/>
    <mergeCell ref="BU124:BU125"/>
    <mergeCell ref="BV124:BV125"/>
    <mergeCell ref="BK122:BK123"/>
    <mergeCell ref="BL122:BL123"/>
    <mergeCell ref="BM122:BM123"/>
    <mergeCell ref="BN122:BN123"/>
    <mergeCell ref="BO122:BO123"/>
    <mergeCell ref="BP122:BP123"/>
    <mergeCell ref="BQ122:BQ123"/>
    <mergeCell ref="BR122:BR123"/>
    <mergeCell ref="BS122:BS123"/>
    <mergeCell ref="BP113:BP114"/>
    <mergeCell ref="BQ113:BQ114"/>
    <mergeCell ref="BR113:BR114"/>
    <mergeCell ref="BS113:BS114"/>
    <mergeCell ref="BO120:BO121"/>
    <mergeCell ref="BP120:BP121"/>
    <mergeCell ref="BQ120:BQ121"/>
    <mergeCell ref="BR120:BR121"/>
    <mergeCell ref="BS120:BS121"/>
    <mergeCell ref="BT120:BT121"/>
    <mergeCell ref="BU120:BU121"/>
    <mergeCell ref="BV120:BV121"/>
    <mergeCell ref="BK118:BK119"/>
    <mergeCell ref="BL118:BL119"/>
    <mergeCell ref="BM118:BM119"/>
    <mergeCell ref="BN118:BN119"/>
    <mergeCell ref="BO118:BO119"/>
    <mergeCell ref="BP118:BP119"/>
    <mergeCell ref="BQ118:BQ119"/>
    <mergeCell ref="BR118:BR119"/>
    <mergeCell ref="BS118:BS119"/>
    <mergeCell ref="BK117:BV117"/>
    <mergeCell ref="BT118:BT119"/>
    <mergeCell ref="BU118:BU119"/>
    <mergeCell ref="BV118:BV119"/>
    <mergeCell ref="BK120:BK121"/>
    <mergeCell ref="BL120:BL121"/>
    <mergeCell ref="BM120:BM121"/>
    <mergeCell ref="BN120:BN121"/>
    <mergeCell ref="BP102:BP103"/>
    <mergeCell ref="BQ102:BQ103"/>
    <mergeCell ref="BR102:BR103"/>
    <mergeCell ref="BS102:BS103"/>
    <mergeCell ref="BL109:BL110"/>
    <mergeCell ref="BM109:BM110"/>
    <mergeCell ref="BN109:BN110"/>
    <mergeCell ref="BO109:BO110"/>
    <mergeCell ref="BP109:BP110"/>
    <mergeCell ref="BQ109:BQ110"/>
    <mergeCell ref="BR109:BR110"/>
    <mergeCell ref="BS109:BS110"/>
    <mergeCell ref="BT113:BT114"/>
    <mergeCell ref="BU113:BU114"/>
    <mergeCell ref="BV113:BV114"/>
    <mergeCell ref="BK115:BK116"/>
    <mergeCell ref="BL115:BL116"/>
    <mergeCell ref="BM115:BM116"/>
    <mergeCell ref="BN115:BN116"/>
    <mergeCell ref="BO115:BO116"/>
    <mergeCell ref="BP115:BP116"/>
    <mergeCell ref="BQ115:BQ116"/>
    <mergeCell ref="BR115:BR116"/>
    <mergeCell ref="BS115:BS116"/>
    <mergeCell ref="BT115:BT116"/>
    <mergeCell ref="BU115:BU116"/>
    <mergeCell ref="BV115:BV116"/>
    <mergeCell ref="BK113:BK114"/>
    <mergeCell ref="BL113:BL114"/>
    <mergeCell ref="BM113:BM114"/>
    <mergeCell ref="BN113:BN114"/>
    <mergeCell ref="BO113:BO114"/>
    <mergeCell ref="BK100:BK101"/>
    <mergeCell ref="BL100:BL101"/>
    <mergeCell ref="BM100:BM101"/>
    <mergeCell ref="BN100:BN101"/>
    <mergeCell ref="BO100:BO101"/>
    <mergeCell ref="BP100:BP101"/>
    <mergeCell ref="BQ100:BQ101"/>
    <mergeCell ref="BR100:BR101"/>
    <mergeCell ref="BS100:BS101"/>
    <mergeCell ref="BT100:BT101"/>
    <mergeCell ref="BU100:BU101"/>
    <mergeCell ref="BV100:BV101"/>
    <mergeCell ref="BT102:BT103"/>
    <mergeCell ref="BU102:BU103"/>
    <mergeCell ref="BV102:BV103"/>
    <mergeCell ref="BK104:BK105"/>
    <mergeCell ref="BL104:BL105"/>
    <mergeCell ref="BM104:BM105"/>
    <mergeCell ref="BN104:BN105"/>
    <mergeCell ref="BO104:BO105"/>
    <mergeCell ref="BP104:BP105"/>
    <mergeCell ref="BQ104:BQ105"/>
    <mergeCell ref="BR104:BR105"/>
    <mergeCell ref="BS104:BS105"/>
    <mergeCell ref="BT104:BT105"/>
    <mergeCell ref="BU104:BU105"/>
    <mergeCell ref="BV104:BV105"/>
    <mergeCell ref="BK102:BK103"/>
    <mergeCell ref="BL102:BL103"/>
    <mergeCell ref="BM102:BM103"/>
    <mergeCell ref="BN102:BN103"/>
    <mergeCell ref="BO102:BO103"/>
    <mergeCell ref="BT96:BT97"/>
    <mergeCell ref="BU96:BU97"/>
    <mergeCell ref="BV96:BV97"/>
    <mergeCell ref="BK98:BK99"/>
    <mergeCell ref="BL98:BL99"/>
    <mergeCell ref="BM98:BM99"/>
    <mergeCell ref="BN98:BN99"/>
    <mergeCell ref="BO98:BO99"/>
    <mergeCell ref="BP98:BP99"/>
    <mergeCell ref="BQ98:BQ99"/>
    <mergeCell ref="BR98:BR99"/>
    <mergeCell ref="BS98:BS99"/>
    <mergeCell ref="BT98:BT99"/>
    <mergeCell ref="BU98:BU99"/>
    <mergeCell ref="BV98:BV99"/>
    <mergeCell ref="BK96:BK97"/>
    <mergeCell ref="BL96:BL97"/>
    <mergeCell ref="BM96:BM97"/>
    <mergeCell ref="BN96:BN97"/>
    <mergeCell ref="BO96:BO97"/>
    <mergeCell ref="BP96:BP97"/>
    <mergeCell ref="BQ96:BQ97"/>
    <mergeCell ref="BR96:BR97"/>
    <mergeCell ref="BS96:BS97"/>
    <mergeCell ref="BT92:BT93"/>
    <mergeCell ref="BU92:BU93"/>
    <mergeCell ref="BV92:BV93"/>
    <mergeCell ref="BK94:BK95"/>
    <mergeCell ref="BL94:BL95"/>
    <mergeCell ref="BM94:BM95"/>
    <mergeCell ref="BN94:BN95"/>
    <mergeCell ref="BO94:BO95"/>
    <mergeCell ref="BP94:BP95"/>
    <mergeCell ref="BQ94:BQ95"/>
    <mergeCell ref="BR94:BR95"/>
    <mergeCell ref="BS94:BS95"/>
    <mergeCell ref="BT94:BT95"/>
    <mergeCell ref="BU94:BU95"/>
    <mergeCell ref="BV94:BV95"/>
    <mergeCell ref="BK92:BK93"/>
    <mergeCell ref="BL92:BL93"/>
    <mergeCell ref="BM92:BM93"/>
    <mergeCell ref="BN92:BN93"/>
    <mergeCell ref="BO92:BO93"/>
    <mergeCell ref="BP92:BP93"/>
    <mergeCell ref="BQ92:BQ93"/>
    <mergeCell ref="BR92:BR93"/>
    <mergeCell ref="BS92:BS93"/>
    <mergeCell ref="BT87:BT88"/>
    <mergeCell ref="BU87:BU88"/>
    <mergeCell ref="BV87:BV88"/>
    <mergeCell ref="BK90:BK91"/>
    <mergeCell ref="BL90:BL91"/>
    <mergeCell ref="BM90:BM91"/>
    <mergeCell ref="BN90:BN91"/>
    <mergeCell ref="BO90:BO91"/>
    <mergeCell ref="BP90:BP91"/>
    <mergeCell ref="BQ90:BQ91"/>
    <mergeCell ref="BR90:BR91"/>
    <mergeCell ref="BS90:BS91"/>
    <mergeCell ref="BT90:BT91"/>
    <mergeCell ref="BU90:BU91"/>
    <mergeCell ref="BV90:BV91"/>
    <mergeCell ref="BK87:BK88"/>
    <mergeCell ref="BL87:BL88"/>
    <mergeCell ref="BM87:BM88"/>
    <mergeCell ref="BN87:BN88"/>
    <mergeCell ref="BO87:BO88"/>
    <mergeCell ref="BP87:BP88"/>
    <mergeCell ref="BQ87:BQ88"/>
    <mergeCell ref="BR87:BR88"/>
    <mergeCell ref="BS87:BS88"/>
    <mergeCell ref="BK89:BV89"/>
    <mergeCell ref="BT83:BT84"/>
    <mergeCell ref="BU83:BU84"/>
    <mergeCell ref="BV83:BV84"/>
    <mergeCell ref="BK85:BK86"/>
    <mergeCell ref="BL85:BL86"/>
    <mergeCell ref="BM85:BM86"/>
    <mergeCell ref="BN85:BN86"/>
    <mergeCell ref="BO85:BO86"/>
    <mergeCell ref="BP85:BP86"/>
    <mergeCell ref="BQ85:BQ86"/>
    <mergeCell ref="BR85:BR86"/>
    <mergeCell ref="BS85:BS86"/>
    <mergeCell ref="BT85:BT86"/>
    <mergeCell ref="BU85:BU86"/>
    <mergeCell ref="BV85:BV86"/>
    <mergeCell ref="BK83:BK84"/>
    <mergeCell ref="BL83:BL84"/>
    <mergeCell ref="BM83:BM84"/>
    <mergeCell ref="BN83:BN84"/>
    <mergeCell ref="BO83:BO84"/>
    <mergeCell ref="BP83:BP84"/>
    <mergeCell ref="BQ83:BQ84"/>
    <mergeCell ref="BR83:BR84"/>
    <mergeCell ref="BS83:BS84"/>
    <mergeCell ref="BT79:BT80"/>
    <mergeCell ref="BU79:BU80"/>
    <mergeCell ref="BV79:BV80"/>
    <mergeCell ref="BK81:BK82"/>
    <mergeCell ref="BL81:BL82"/>
    <mergeCell ref="BM81:BM82"/>
    <mergeCell ref="BN81:BN82"/>
    <mergeCell ref="BO81:BO82"/>
    <mergeCell ref="BP81:BP82"/>
    <mergeCell ref="BQ81:BQ82"/>
    <mergeCell ref="BR81:BR82"/>
    <mergeCell ref="BS81:BS82"/>
    <mergeCell ref="BT81:BT82"/>
    <mergeCell ref="BU81:BU82"/>
    <mergeCell ref="BV81:BV82"/>
    <mergeCell ref="BK79:BK80"/>
    <mergeCell ref="BL79:BL80"/>
    <mergeCell ref="BM79:BM80"/>
    <mergeCell ref="BN79:BN80"/>
    <mergeCell ref="BO79:BO80"/>
    <mergeCell ref="BP79:BP80"/>
    <mergeCell ref="BQ79:BQ80"/>
    <mergeCell ref="BR79:BR80"/>
    <mergeCell ref="BS79:BS80"/>
    <mergeCell ref="BT75:BT76"/>
    <mergeCell ref="BU75:BU76"/>
    <mergeCell ref="BV75:BV76"/>
    <mergeCell ref="BK77:BK78"/>
    <mergeCell ref="BL77:BL78"/>
    <mergeCell ref="BM77:BM78"/>
    <mergeCell ref="BN77:BN78"/>
    <mergeCell ref="BO77:BO78"/>
    <mergeCell ref="BP77:BP78"/>
    <mergeCell ref="BQ77:BQ78"/>
    <mergeCell ref="BR77:BR78"/>
    <mergeCell ref="BS77:BS78"/>
    <mergeCell ref="BT77:BT78"/>
    <mergeCell ref="BU77:BU78"/>
    <mergeCell ref="BV77:BV78"/>
    <mergeCell ref="BK75:BK76"/>
    <mergeCell ref="BL75:BL76"/>
    <mergeCell ref="BM75:BM76"/>
    <mergeCell ref="BN75:BN76"/>
    <mergeCell ref="BO75:BO76"/>
    <mergeCell ref="BP75:BP76"/>
    <mergeCell ref="BQ75:BQ76"/>
    <mergeCell ref="BR75:BR76"/>
    <mergeCell ref="BS75:BS76"/>
    <mergeCell ref="BT71:BT72"/>
    <mergeCell ref="BU71:BU72"/>
    <mergeCell ref="BV71:BV72"/>
    <mergeCell ref="BK73:BK74"/>
    <mergeCell ref="BL73:BL74"/>
    <mergeCell ref="BM73:BM74"/>
    <mergeCell ref="BN73:BN74"/>
    <mergeCell ref="BO73:BO74"/>
    <mergeCell ref="BP73:BP74"/>
    <mergeCell ref="BQ73:BQ74"/>
    <mergeCell ref="BR73:BR74"/>
    <mergeCell ref="BS73:BS74"/>
    <mergeCell ref="BT73:BT74"/>
    <mergeCell ref="BU73:BU74"/>
    <mergeCell ref="BV73:BV74"/>
    <mergeCell ref="BK71:BK72"/>
    <mergeCell ref="BL71:BL72"/>
    <mergeCell ref="BM71:BM72"/>
    <mergeCell ref="BN71:BN72"/>
    <mergeCell ref="BO71:BO72"/>
    <mergeCell ref="BP71:BP72"/>
    <mergeCell ref="BQ71:BQ72"/>
    <mergeCell ref="BR71:BR72"/>
    <mergeCell ref="BS71:BS72"/>
    <mergeCell ref="BT67:BT68"/>
    <mergeCell ref="BU67:BU68"/>
    <mergeCell ref="BV67:BV68"/>
    <mergeCell ref="BK69:BK70"/>
    <mergeCell ref="BL69:BL70"/>
    <mergeCell ref="BM69:BM70"/>
    <mergeCell ref="BN69:BN70"/>
    <mergeCell ref="BO69:BO70"/>
    <mergeCell ref="BP69:BP70"/>
    <mergeCell ref="BQ69:BQ70"/>
    <mergeCell ref="BR69:BR70"/>
    <mergeCell ref="BS69:BS70"/>
    <mergeCell ref="BT69:BT70"/>
    <mergeCell ref="BU69:BU70"/>
    <mergeCell ref="BV69:BV70"/>
    <mergeCell ref="BK67:BK68"/>
    <mergeCell ref="BL67:BL68"/>
    <mergeCell ref="BM67:BM68"/>
    <mergeCell ref="BN67:BN68"/>
    <mergeCell ref="BO67:BO68"/>
    <mergeCell ref="BP67:BP68"/>
    <mergeCell ref="BQ67:BQ68"/>
    <mergeCell ref="BR67:BR68"/>
    <mergeCell ref="BS67:BS68"/>
    <mergeCell ref="BT63:BT64"/>
    <mergeCell ref="BU63:BU64"/>
    <mergeCell ref="BV63:BV64"/>
    <mergeCell ref="BK65:BK66"/>
    <mergeCell ref="BL65:BL66"/>
    <mergeCell ref="BM65:BM66"/>
    <mergeCell ref="BN65:BN66"/>
    <mergeCell ref="BO65:BO66"/>
    <mergeCell ref="BP65:BP66"/>
    <mergeCell ref="BQ65:BQ66"/>
    <mergeCell ref="BR65:BR66"/>
    <mergeCell ref="BS65:BS66"/>
    <mergeCell ref="BT65:BT66"/>
    <mergeCell ref="BU65:BU66"/>
    <mergeCell ref="BV65:BV66"/>
    <mergeCell ref="BK63:BK64"/>
    <mergeCell ref="BL63:BL64"/>
    <mergeCell ref="BM63:BM64"/>
    <mergeCell ref="BN63:BN64"/>
    <mergeCell ref="BO63:BO64"/>
    <mergeCell ref="BP63:BP64"/>
    <mergeCell ref="BQ63:BQ64"/>
    <mergeCell ref="BR63:BR64"/>
    <mergeCell ref="BS63:BS64"/>
    <mergeCell ref="BT59:BT60"/>
    <mergeCell ref="BU59:BU60"/>
    <mergeCell ref="BV59:BV60"/>
    <mergeCell ref="BK61:BK62"/>
    <mergeCell ref="BL61:BL62"/>
    <mergeCell ref="BM61:BM62"/>
    <mergeCell ref="BN61:BN62"/>
    <mergeCell ref="BO61:BO62"/>
    <mergeCell ref="BP61:BP62"/>
    <mergeCell ref="BQ61:BQ62"/>
    <mergeCell ref="BR61:BR62"/>
    <mergeCell ref="BS61:BS62"/>
    <mergeCell ref="BT61:BT62"/>
    <mergeCell ref="BU61:BU62"/>
    <mergeCell ref="BV61:BV62"/>
    <mergeCell ref="BK59:BK60"/>
    <mergeCell ref="BL59:BL60"/>
    <mergeCell ref="BM59:BM60"/>
    <mergeCell ref="BN59:BN60"/>
    <mergeCell ref="BO59:BO60"/>
    <mergeCell ref="BP59:BP60"/>
    <mergeCell ref="BQ59:BQ60"/>
    <mergeCell ref="BR59:BR60"/>
    <mergeCell ref="BS59:BS60"/>
    <mergeCell ref="BK52:BV52"/>
    <mergeCell ref="BO55:BO56"/>
    <mergeCell ref="BP55:BP56"/>
    <mergeCell ref="BQ55:BQ56"/>
    <mergeCell ref="BR55:BR56"/>
    <mergeCell ref="BS55:BS56"/>
    <mergeCell ref="BT55:BT56"/>
    <mergeCell ref="BU55:BU56"/>
    <mergeCell ref="BV55:BV56"/>
    <mergeCell ref="BK57:BK58"/>
    <mergeCell ref="BL57:BL58"/>
    <mergeCell ref="BM57:BM58"/>
    <mergeCell ref="BN57:BN58"/>
    <mergeCell ref="BO57:BO58"/>
    <mergeCell ref="BP57:BP58"/>
    <mergeCell ref="BQ57:BQ58"/>
    <mergeCell ref="BR57:BR58"/>
    <mergeCell ref="BS57:BS58"/>
    <mergeCell ref="BT57:BT58"/>
    <mergeCell ref="BU57:BU58"/>
    <mergeCell ref="BV57:BV58"/>
    <mergeCell ref="BK55:BK56"/>
    <mergeCell ref="BL55:BL56"/>
    <mergeCell ref="BM55:BM56"/>
    <mergeCell ref="BN55:BN56"/>
    <mergeCell ref="BT44:BT45"/>
    <mergeCell ref="BU44:BU45"/>
    <mergeCell ref="BV44:BV45"/>
    <mergeCell ref="BK44:BK45"/>
    <mergeCell ref="BL44:BL45"/>
    <mergeCell ref="BM44:BM45"/>
    <mergeCell ref="BN44:BN45"/>
    <mergeCell ref="BO44:BO45"/>
    <mergeCell ref="BP44:BP45"/>
    <mergeCell ref="BQ44:BQ45"/>
    <mergeCell ref="BR44:BR45"/>
    <mergeCell ref="BS44:BS45"/>
    <mergeCell ref="BT49:BT50"/>
    <mergeCell ref="BU49:BU50"/>
    <mergeCell ref="BV49:BV50"/>
    <mergeCell ref="BK49:BK50"/>
    <mergeCell ref="BL49:BL50"/>
    <mergeCell ref="BM49:BM50"/>
    <mergeCell ref="BN49:BN50"/>
    <mergeCell ref="BO49:BO50"/>
    <mergeCell ref="BP49:BP50"/>
    <mergeCell ref="BQ49:BQ50"/>
    <mergeCell ref="BR49:BR50"/>
    <mergeCell ref="BS49:BS50"/>
    <mergeCell ref="BT40:BT41"/>
    <mergeCell ref="BU40:BU41"/>
    <mergeCell ref="BV40:BV41"/>
    <mergeCell ref="BK42:BK43"/>
    <mergeCell ref="BL42:BL43"/>
    <mergeCell ref="BM42:BM43"/>
    <mergeCell ref="BN42:BN43"/>
    <mergeCell ref="BO42:BO43"/>
    <mergeCell ref="BP42:BP43"/>
    <mergeCell ref="BQ42:BQ43"/>
    <mergeCell ref="BR42:BR43"/>
    <mergeCell ref="BS42:BS43"/>
    <mergeCell ref="BT42:BT43"/>
    <mergeCell ref="BU42:BU43"/>
    <mergeCell ref="BV42:BV43"/>
    <mergeCell ref="BK40:BK41"/>
    <mergeCell ref="BL40:BL41"/>
    <mergeCell ref="BM40:BM41"/>
    <mergeCell ref="BN40:BN41"/>
    <mergeCell ref="BO40:BO41"/>
    <mergeCell ref="BP40:BP41"/>
    <mergeCell ref="BQ40:BQ41"/>
    <mergeCell ref="BR40:BR41"/>
    <mergeCell ref="BS40:BS41"/>
    <mergeCell ref="BP31:BP32"/>
    <mergeCell ref="BQ31:BQ32"/>
    <mergeCell ref="BR31:BR32"/>
    <mergeCell ref="BS31:BS32"/>
    <mergeCell ref="BT36:BT37"/>
    <mergeCell ref="BU36:BU37"/>
    <mergeCell ref="BV36:BV37"/>
    <mergeCell ref="BK38:BK39"/>
    <mergeCell ref="BL38:BL39"/>
    <mergeCell ref="BM38:BM39"/>
    <mergeCell ref="BN38:BN39"/>
    <mergeCell ref="BO38:BO39"/>
    <mergeCell ref="BP38:BP39"/>
    <mergeCell ref="BQ38:BQ39"/>
    <mergeCell ref="BR38:BR39"/>
    <mergeCell ref="BS38:BS39"/>
    <mergeCell ref="BT38:BT39"/>
    <mergeCell ref="BU38:BU39"/>
    <mergeCell ref="BV38:BV39"/>
    <mergeCell ref="BK36:BK37"/>
    <mergeCell ref="BL36:BL37"/>
    <mergeCell ref="BM36:BM37"/>
    <mergeCell ref="BN36:BN37"/>
    <mergeCell ref="BO36:BO37"/>
    <mergeCell ref="BP36:BP37"/>
    <mergeCell ref="BQ36:BQ37"/>
    <mergeCell ref="BR36:BR37"/>
    <mergeCell ref="BS36:BS37"/>
    <mergeCell ref="BK29:BK30"/>
    <mergeCell ref="BL29:BL30"/>
    <mergeCell ref="BM29:BM30"/>
    <mergeCell ref="BN29:BN30"/>
    <mergeCell ref="BO29:BO30"/>
    <mergeCell ref="BP29:BP30"/>
    <mergeCell ref="BQ29:BQ30"/>
    <mergeCell ref="BR29:BR30"/>
    <mergeCell ref="BS29:BS30"/>
    <mergeCell ref="BT29:BT30"/>
    <mergeCell ref="BU29:BU30"/>
    <mergeCell ref="BV29:BV30"/>
    <mergeCell ref="BT31:BT32"/>
    <mergeCell ref="BU31:BU32"/>
    <mergeCell ref="BV31:BV32"/>
    <mergeCell ref="BK34:BK35"/>
    <mergeCell ref="BL34:BL35"/>
    <mergeCell ref="BM34:BM35"/>
    <mergeCell ref="BN34:BN35"/>
    <mergeCell ref="BO34:BO35"/>
    <mergeCell ref="BP34:BP35"/>
    <mergeCell ref="BQ34:BQ35"/>
    <mergeCell ref="BR34:BR35"/>
    <mergeCell ref="BS34:BS35"/>
    <mergeCell ref="BT34:BT35"/>
    <mergeCell ref="BU34:BU35"/>
    <mergeCell ref="BV34:BV35"/>
    <mergeCell ref="BK31:BK32"/>
    <mergeCell ref="BL31:BL32"/>
    <mergeCell ref="BM31:BM32"/>
    <mergeCell ref="BN31:BN32"/>
    <mergeCell ref="BO31:BO32"/>
    <mergeCell ref="BM21:BM22"/>
    <mergeCell ref="BN21:BN22"/>
    <mergeCell ref="BO21:BO22"/>
    <mergeCell ref="BP21:BP22"/>
    <mergeCell ref="BQ21:BQ22"/>
    <mergeCell ref="BR21:BR22"/>
    <mergeCell ref="BS21:BS22"/>
    <mergeCell ref="BT25:BT26"/>
    <mergeCell ref="BU25:BU26"/>
    <mergeCell ref="BV25:BV26"/>
    <mergeCell ref="BK27:BK28"/>
    <mergeCell ref="BL27:BL28"/>
    <mergeCell ref="BM27:BM28"/>
    <mergeCell ref="BN27:BN28"/>
    <mergeCell ref="BO27:BO28"/>
    <mergeCell ref="BP27:BP28"/>
    <mergeCell ref="BQ27:BQ28"/>
    <mergeCell ref="BR27:BR28"/>
    <mergeCell ref="BS27:BS28"/>
    <mergeCell ref="BT27:BT28"/>
    <mergeCell ref="BU27:BU28"/>
    <mergeCell ref="BV27:BV28"/>
    <mergeCell ref="BK25:BK26"/>
    <mergeCell ref="BL25:BL26"/>
    <mergeCell ref="BM25:BM26"/>
    <mergeCell ref="BN25:BN26"/>
    <mergeCell ref="BO25:BO26"/>
    <mergeCell ref="BP25:BP26"/>
    <mergeCell ref="BQ25:BQ26"/>
    <mergeCell ref="BR25:BR26"/>
    <mergeCell ref="BS25:BS26"/>
    <mergeCell ref="BK109:BK110"/>
    <mergeCell ref="BR19:BR20"/>
    <mergeCell ref="BS19:BS20"/>
    <mergeCell ref="BT19:BT20"/>
    <mergeCell ref="BU19:BU20"/>
    <mergeCell ref="BV19:BV20"/>
    <mergeCell ref="BM17:BM18"/>
    <mergeCell ref="BN17:BN18"/>
    <mergeCell ref="BO17:BO18"/>
    <mergeCell ref="BP17:BP18"/>
    <mergeCell ref="BQ17:BQ18"/>
    <mergeCell ref="BR17:BR18"/>
    <mergeCell ref="BS17:BS18"/>
    <mergeCell ref="BT17:BT18"/>
    <mergeCell ref="BU17:BU18"/>
    <mergeCell ref="BT21:BT22"/>
    <mergeCell ref="BU21:BU22"/>
    <mergeCell ref="BV21:BV22"/>
    <mergeCell ref="BK23:BK24"/>
    <mergeCell ref="BL23:BL24"/>
    <mergeCell ref="BM23:BM24"/>
    <mergeCell ref="BN23:BN24"/>
    <mergeCell ref="BO23:BO24"/>
    <mergeCell ref="BP23:BP24"/>
    <mergeCell ref="BQ23:BQ24"/>
    <mergeCell ref="BR23:BR24"/>
    <mergeCell ref="BS23:BS24"/>
    <mergeCell ref="BT23:BT24"/>
    <mergeCell ref="BU23:BU24"/>
    <mergeCell ref="BV23:BV24"/>
    <mergeCell ref="BK21:BK22"/>
    <mergeCell ref="BL21:BL22"/>
    <mergeCell ref="BQ19:BQ20"/>
    <mergeCell ref="BK145:BV145"/>
    <mergeCell ref="BK108:BV108"/>
    <mergeCell ref="BK133:BK134"/>
    <mergeCell ref="BK146:BV146"/>
    <mergeCell ref="BK147:BV149"/>
    <mergeCell ref="BL133:BL134"/>
    <mergeCell ref="BM133:BM134"/>
    <mergeCell ref="BN133:BN134"/>
    <mergeCell ref="BO133:BO134"/>
    <mergeCell ref="BP133:BP134"/>
    <mergeCell ref="BQ133:BQ134"/>
    <mergeCell ref="BR133:BR134"/>
    <mergeCell ref="BS133:BS134"/>
    <mergeCell ref="BT133:BT134"/>
    <mergeCell ref="BU133:BU134"/>
    <mergeCell ref="BV133:BV134"/>
    <mergeCell ref="BT109:BT110"/>
    <mergeCell ref="BU109:BU110"/>
    <mergeCell ref="BV109:BV110"/>
    <mergeCell ref="BK111:BK112"/>
    <mergeCell ref="BL111:BL112"/>
    <mergeCell ref="BM111:BM112"/>
    <mergeCell ref="BN111:BN112"/>
    <mergeCell ref="BO111:BO112"/>
    <mergeCell ref="BP111:BP112"/>
    <mergeCell ref="BQ111:BQ112"/>
    <mergeCell ref="BR111:BR112"/>
    <mergeCell ref="BS111:BS112"/>
    <mergeCell ref="BT111:BT112"/>
    <mergeCell ref="BU111:BU112"/>
    <mergeCell ref="BV111:BV112"/>
    <mergeCell ref="BG120:BG121"/>
    <mergeCell ref="BK12:BK13"/>
    <mergeCell ref="BL12:BL13"/>
    <mergeCell ref="BM12:BM13"/>
    <mergeCell ref="BN12:BP12"/>
    <mergeCell ref="BQ12:BS12"/>
    <mergeCell ref="BT12:BV12"/>
    <mergeCell ref="BK14:BV14"/>
    <mergeCell ref="BK46:BV46"/>
    <mergeCell ref="BK51:BV51"/>
    <mergeCell ref="BK15:BK16"/>
    <mergeCell ref="BL15:BL16"/>
    <mergeCell ref="BM15:BM16"/>
    <mergeCell ref="BN15:BN16"/>
    <mergeCell ref="BO15:BO16"/>
    <mergeCell ref="BK33:BV33"/>
    <mergeCell ref="BK17:BK18"/>
    <mergeCell ref="BP15:BP16"/>
    <mergeCell ref="BQ15:BQ16"/>
    <mergeCell ref="BR15:BR16"/>
    <mergeCell ref="BS15:BS16"/>
    <mergeCell ref="BT15:BT16"/>
    <mergeCell ref="BU15:BU16"/>
    <mergeCell ref="BV15:BV16"/>
    <mergeCell ref="BL17:BL18"/>
    <mergeCell ref="BV17:BV18"/>
    <mergeCell ref="BK19:BK20"/>
    <mergeCell ref="BL19:BL20"/>
    <mergeCell ref="BM19:BM20"/>
    <mergeCell ref="BN19:BN20"/>
    <mergeCell ref="BO19:BO20"/>
    <mergeCell ref="BP19:BP20"/>
    <mergeCell ref="I65:I66"/>
    <mergeCell ref="AI123:AJ123"/>
    <mergeCell ref="BE122:BF122"/>
    <mergeCell ref="BE123:BF123"/>
    <mergeCell ref="K139:BF139"/>
    <mergeCell ref="M118:P118"/>
    <mergeCell ref="M119:P119"/>
    <mergeCell ref="BE118:BF118"/>
    <mergeCell ref="BE119:BF119"/>
    <mergeCell ref="BE120:BF120"/>
    <mergeCell ref="BE121:BF121"/>
    <mergeCell ref="AI122:AJ122"/>
    <mergeCell ref="K131:BF131"/>
    <mergeCell ref="K124:BF124"/>
    <mergeCell ref="AY129:AZ129"/>
    <mergeCell ref="AY130:AZ130"/>
    <mergeCell ref="AF129:AG129"/>
    <mergeCell ref="AF130:AG130"/>
    <mergeCell ref="B128:BG128"/>
    <mergeCell ref="B129:C130"/>
    <mergeCell ref="D129:D130"/>
    <mergeCell ref="D131:D132"/>
    <mergeCell ref="B133:C134"/>
    <mergeCell ref="E129:E130"/>
    <mergeCell ref="F129:F130"/>
    <mergeCell ref="G129:G130"/>
    <mergeCell ref="H129:H130"/>
    <mergeCell ref="E126:E127"/>
    <mergeCell ref="H133:H134"/>
    <mergeCell ref="F126:F127"/>
    <mergeCell ref="F139:F140"/>
    <mergeCell ref="H139:H140"/>
    <mergeCell ref="E65:E66"/>
    <mergeCell ref="F65:F66"/>
    <mergeCell ref="AI61:AL61"/>
    <mergeCell ref="AI62:AL62"/>
    <mergeCell ref="BE59:BF59"/>
    <mergeCell ref="E69:E70"/>
    <mergeCell ref="W68:Z68"/>
    <mergeCell ref="H65:H66"/>
    <mergeCell ref="D77:D78"/>
    <mergeCell ref="B67:C68"/>
    <mergeCell ref="D67:D68"/>
    <mergeCell ref="B75:C76"/>
    <mergeCell ref="AI87:AL87"/>
    <mergeCell ref="AI88:AL88"/>
    <mergeCell ref="K63:Q63"/>
    <mergeCell ref="K64:Q64"/>
    <mergeCell ref="N65:Q65"/>
    <mergeCell ref="N66:Q66"/>
    <mergeCell ref="W67:Z67"/>
    <mergeCell ref="AI81:AJ81"/>
    <mergeCell ref="AI82:AJ82"/>
    <mergeCell ref="H77:H78"/>
    <mergeCell ref="B65:C66"/>
    <mergeCell ref="D65:D66"/>
    <mergeCell ref="G73:G74"/>
    <mergeCell ref="G77:G78"/>
    <mergeCell ref="O78:R78"/>
    <mergeCell ref="D63:D64"/>
    <mergeCell ref="F63:F64"/>
    <mergeCell ref="G63:G64"/>
    <mergeCell ref="R73:T73"/>
    <mergeCell ref="K70:N70"/>
    <mergeCell ref="I29:I30"/>
    <mergeCell ref="D47:D48"/>
    <mergeCell ref="E47:E48"/>
    <mergeCell ref="F47:F48"/>
    <mergeCell ref="G47:G48"/>
    <mergeCell ref="BG59:BG60"/>
    <mergeCell ref="F59:F60"/>
    <mergeCell ref="G59:G60"/>
    <mergeCell ref="I53:I54"/>
    <mergeCell ref="H53:H54"/>
    <mergeCell ref="AH58:AL58"/>
    <mergeCell ref="D111:D112"/>
    <mergeCell ref="E111:E112"/>
    <mergeCell ref="H109:H110"/>
    <mergeCell ref="H75:H76"/>
    <mergeCell ref="BG100:BG101"/>
    <mergeCell ref="E61:E62"/>
    <mergeCell ref="AW94:BA94"/>
    <mergeCell ref="AW95:BA95"/>
    <mergeCell ref="BA97:BD97"/>
    <mergeCell ref="AM99:AP99"/>
    <mergeCell ref="AM98:AP98"/>
    <mergeCell ref="G102:G103"/>
    <mergeCell ref="F61:F62"/>
    <mergeCell ref="G61:G62"/>
    <mergeCell ref="E59:E60"/>
    <mergeCell ref="BG73:BG74"/>
    <mergeCell ref="I73:I74"/>
    <mergeCell ref="I75:I76"/>
    <mergeCell ref="BE60:BF60"/>
    <mergeCell ref="D96:D97"/>
    <mergeCell ref="E96:E97"/>
    <mergeCell ref="BG115:BG116"/>
    <mergeCell ref="AA118:AD118"/>
    <mergeCell ref="AA119:AD119"/>
    <mergeCell ref="AQ118:AT118"/>
    <mergeCell ref="AQ119:AT119"/>
    <mergeCell ref="AA120:AD120"/>
    <mergeCell ref="AA121:AD121"/>
    <mergeCell ref="AQ120:AT120"/>
    <mergeCell ref="AQ121:AT121"/>
    <mergeCell ref="BG118:BG119"/>
    <mergeCell ref="I118:I119"/>
    <mergeCell ref="H118:H119"/>
    <mergeCell ref="E118:E119"/>
    <mergeCell ref="F118:F119"/>
    <mergeCell ref="G118:G119"/>
    <mergeCell ref="B113:C114"/>
    <mergeCell ref="BG17:BG18"/>
    <mergeCell ref="K18:AD18"/>
    <mergeCell ref="AE18:AT18"/>
    <mergeCell ref="AU18:BF18"/>
    <mergeCell ref="BG47:BG48"/>
    <mergeCell ref="B44:G45"/>
    <mergeCell ref="H42:H43"/>
    <mergeCell ref="I42:I43"/>
    <mergeCell ref="I44:I45"/>
    <mergeCell ref="H31:H32"/>
    <mergeCell ref="B21:G22"/>
    <mergeCell ref="H21:H22"/>
    <mergeCell ref="I21:I22"/>
    <mergeCell ref="B25:G26"/>
    <mergeCell ref="H25:H26"/>
    <mergeCell ref="H19:H20"/>
    <mergeCell ref="AM72:AP72"/>
    <mergeCell ref="D75:D76"/>
    <mergeCell ref="E75:E76"/>
    <mergeCell ref="B90:C91"/>
    <mergeCell ref="E77:E78"/>
    <mergeCell ref="F77:F78"/>
    <mergeCell ref="H73:H74"/>
    <mergeCell ref="B77:C78"/>
    <mergeCell ref="B87:C88"/>
    <mergeCell ref="B83:C84"/>
    <mergeCell ref="F75:F76"/>
    <mergeCell ref="G75:G76"/>
    <mergeCell ref="AI67:AL67"/>
    <mergeCell ref="I71:I72"/>
    <mergeCell ref="E71:E72"/>
    <mergeCell ref="R74:T74"/>
    <mergeCell ref="B69:C70"/>
    <mergeCell ref="D69:D70"/>
    <mergeCell ref="H69:H70"/>
    <mergeCell ref="I69:I70"/>
    <mergeCell ref="AM90:AP90"/>
    <mergeCell ref="H67:H68"/>
    <mergeCell ref="I67:I68"/>
    <mergeCell ref="K85:BF85"/>
    <mergeCell ref="AU83:AX83"/>
    <mergeCell ref="AU84:AX84"/>
    <mergeCell ref="O71:R71"/>
    <mergeCell ref="O72:R72"/>
    <mergeCell ref="F71:F72"/>
    <mergeCell ref="K69:N69"/>
    <mergeCell ref="G83:G84"/>
    <mergeCell ref="BG83:BG84"/>
    <mergeCell ref="D83:D84"/>
    <mergeCell ref="B81:C82"/>
    <mergeCell ref="D81:D82"/>
    <mergeCell ref="B85:C86"/>
    <mergeCell ref="H61:H62"/>
    <mergeCell ref="I61:I62"/>
    <mergeCell ref="E73:E74"/>
    <mergeCell ref="D71:D72"/>
    <mergeCell ref="I63:I64"/>
    <mergeCell ref="E57:E58"/>
    <mergeCell ref="D57:D58"/>
    <mergeCell ref="H63:H64"/>
    <mergeCell ref="G65:G66"/>
    <mergeCell ref="G90:G91"/>
    <mergeCell ref="D90:D91"/>
    <mergeCell ref="E90:E91"/>
    <mergeCell ref="F90:F91"/>
    <mergeCell ref="I83:I84"/>
    <mergeCell ref="E79:E80"/>
    <mergeCell ref="E81:E82"/>
    <mergeCell ref="D79:D80"/>
    <mergeCell ref="G87:G88"/>
    <mergeCell ref="H87:H88"/>
    <mergeCell ref="I87:I88"/>
    <mergeCell ref="AM71:AP71"/>
    <mergeCell ref="F69:F70"/>
    <mergeCell ref="G69:G70"/>
    <mergeCell ref="E67:E68"/>
    <mergeCell ref="F67:F68"/>
    <mergeCell ref="G67:G68"/>
    <mergeCell ref="BA80:BD80"/>
    <mergeCell ref="BG63:BG64"/>
    <mergeCell ref="K75:BF75"/>
    <mergeCell ref="O77:R77"/>
    <mergeCell ref="AI68:AL68"/>
    <mergeCell ref="B55:C56"/>
    <mergeCell ref="G53:G54"/>
    <mergeCell ref="B61:C62"/>
    <mergeCell ref="B59:C60"/>
    <mergeCell ref="D59:D60"/>
    <mergeCell ref="BE53:BF53"/>
    <mergeCell ref="BE54:BF54"/>
    <mergeCell ref="AU67:AX67"/>
    <mergeCell ref="AU68:AX68"/>
    <mergeCell ref="BE68:BF68"/>
    <mergeCell ref="BE67:BF67"/>
    <mergeCell ref="AL65:AO65"/>
    <mergeCell ref="AL66:AO66"/>
    <mergeCell ref="F57:F58"/>
    <mergeCell ref="G57:G58"/>
    <mergeCell ref="H71:H72"/>
    <mergeCell ref="B57:C58"/>
    <mergeCell ref="D55:D56"/>
    <mergeCell ref="E55:E56"/>
    <mergeCell ref="AI70:AL70"/>
    <mergeCell ref="G55:G56"/>
    <mergeCell ref="H55:H56"/>
    <mergeCell ref="I55:I56"/>
    <mergeCell ref="BE55:BF55"/>
    <mergeCell ref="BE56:BF56"/>
    <mergeCell ref="BA79:BD79"/>
    <mergeCell ref="K62:N62"/>
    <mergeCell ref="BG15:BG16"/>
    <mergeCell ref="BG42:BG43"/>
    <mergeCell ref="BG31:BG32"/>
    <mergeCell ref="BG27:BG28"/>
    <mergeCell ref="BG23:BG24"/>
    <mergeCell ref="K42:BF42"/>
    <mergeCell ref="K27:BF27"/>
    <mergeCell ref="BG55:BG56"/>
    <mergeCell ref="H96:H97"/>
    <mergeCell ref="F79:F80"/>
    <mergeCell ref="G79:G80"/>
    <mergeCell ref="I81:I82"/>
    <mergeCell ref="F81:F82"/>
    <mergeCell ref="G81:G82"/>
    <mergeCell ref="B71:C72"/>
    <mergeCell ref="I96:I97"/>
    <mergeCell ref="I90:I91"/>
    <mergeCell ref="F83:F84"/>
    <mergeCell ref="D92:D93"/>
    <mergeCell ref="I85:I86"/>
    <mergeCell ref="H85:H86"/>
    <mergeCell ref="H79:H80"/>
    <mergeCell ref="I79:I80"/>
    <mergeCell ref="H81:H82"/>
    <mergeCell ref="I77:I78"/>
    <mergeCell ref="F73:F74"/>
    <mergeCell ref="B79:C80"/>
    <mergeCell ref="G71:G72"/>
    <mergeCell ref="B73:C74"/>
    <mergeCell ref="D73:D74"/>
    <mergeCell ref="BG75:BG76"/>
    <mergeCell ref="BG77:BG78"/>
    <mergeCell ref="BG49:BG50"/>
    <mergeCell ref="H49:H50"/>
    <mergeCell ref="F49:F50"/>
    <mergeCell ref="B63:C64"/>
    <mergeCell ref="B53:C54"/>
    <mergeCell ref="D53:D54"/>
    <mergeCell ref="E53:E54"/>
    <mergeCell ref="F53:F54"/>
    <mergeCell ref="BG53:BG54"/>
    <mergeCell ref="K53:M53"/>
    <mergeCell ref="K59:N59"/>
    <mergeCell ref="BG61:BG62"/>
    <mergeCell ref="BC62:BD62"/>
    <mergeCell ref="AR63:AY63"/>
    <mergeCell ref="AR64:AY64"/>
    <mergeCell ref="BG57:BG58"/>
    <mergeCell ref="K44:BF44"/>
    <mergeCell ref="AO47:AQ47"/>
    <mergeCell ref="AO48:AQ48"/>
    <mergeCell ref="BE47:BF47"/>
    <mergeCell ref="BE48:BF48"/>
    <mergeCell ref="F55:F56"/>
    <mergeCell ref="BE49:BF49"/>
    <mergeCell ref="AP53:AR53"/>
    <mergeCell ref="AP54:AR54"/>
    <mergeCell ref="B46:BG46"/>
    <mergeCell ref="BG44:BG45"/>
    <mergeCell ref="H59:H60"/>
    <mergeCell ref="I59:I60"/>
    <mergeCell ref="E63:E64"/>
    <mergeCell ref="BG21:BG22"/>
    <mergeCell ref="BG67:BG68"/>
    <mergeCell ref="BC61:BD61"/>
    <mergeCell ref="BG65:BG66"/>
    <mergeCell ref="BG109:BG110"/>
    <mergeCell ref="BG131:BG132"/>
    <mergeCell ref="BG104:BG105"/>
    <mergeCell ref="BG122:BG123"/>
    <mergeCell ref="BG126:BG127"/>
    <mergeCell ref="B117:BG117"/>
    <mergeCell ref="B122:C123"/>
    <mergeCell ref="D122:D123"/>
    <mergeCell ref="E122:E123"/>
    <mergeCell ref="B98:C99"/>
    <mergeCell ref="AY127:BA127"/>
    <mergeCell ref="BG113:BG114"/>
    <mergeCell ref="BG102:BG103"/>
    <mergeCell ref="BG124:BG125"/>
    <mergeCell ref="E94:E95"/>
    <mergeCell ref="F94:F95"/>
    <mergeCell ref="G94:G95"/>
    <mergeCell ref="B118:C119"/>
    <mergeCell ref="D126:D127"/>
    <mergeCell ref="BG71:BG72"/>
    <mergeCell ref="BG85:BG86"/>
    <mergeCell ref="BG79:BG80"/>
    <mergeCell ref="BG111:BG112"/>
    <mergeCell ref="BG94:BG95"/>
    <mergeCell ref="BG81:BG82"/>
    <mergeCell ref="H40:H41"/>
    <mergeCell ref="BG40:BG41"/>
    <mergeCell ref="B34:G35"/>
    <mergeCell ref="AA12:AD12"/>
    <mergeCell ref="AE12:AH12"/>
    <mergeCell ref="AI12:AL12"/>
    <mergeCell ref="BG98:BG99"/>
    <mergeCell ref="B36:G37"/>
    <mergeCell ref="AQ40:AT40"/>
    <mergeCell ref="BC40:BD40"/>
    <mergeCell ref="B23:G24"/>
    <mergeCell ref="H23:H24"/>
    <mergeCell ref="I23:I24"/>
    <mergeCell ref="B31:G32"/>
    <mergeCell ref="I31:I32"/>
    <mergeCell ref="H27:H28"/>
    <mergeCell ref="AU15:BF15"/>
    <mergeCell ref="AU16:BF16"/>
    <mergeCell ref="K15:AD15"/>
    <mergeCell ref="B17:G18"/>
    <mergeCell ref="B27:G28"/>
    <mergeCell ref="BG25:BG26"/>
    <mergeCell ref="D98:D99"/>
    <mergeCell ref="AM91:AP91"/>
    <mergeCell ref="BG92:BG93"/>
    <mergeCell ref="BG96:BG97"/>
    <mergeCell ref="BG87:BG88"/>
    <mergeCell ref="BG90:BG91"/>
    <mergeCell ref="K32:Z32"/>
    <mergeCell ref="W36:X36"/>
    <mergeCell ref="W37:X37"/>
    <mergeCell ref="H12:H13"/>
    <mergeCell ref="I12:I13"/>
    <mergeCell ref="J12:J13"/>
    <mergeCell ref="K12:N12"/>
    <mergeCell ref="C6:BG6"/>
    <mergeCell ref="B7:BG7"/>
    <mergeCell ref="C8:BG8"/>
    <mergeCell ref="B9:BG9"/>
    <mergeCell ref="C10:BG10"/>
    <mergeCell ref="B11:BG11"/>
    <mergeCell ref="AM12:AP12"/>
    <mergeCell ref="B14:BG14"/>
    <mergeCell ref="BG12:BG13"/>
    <mergeCell ref="O12:R12"/>
    <mergeCell ref="S12:V12"/>
    <mergeCell ref="W12:Z12"/>
    <mergeCell ref="BG69:BG70"/>
    <mergeCell ref="AI69:AL69"/>
    <mergeCell ref="D61:D62"/>
    <mergeCell ref="H57:H58"/>
    <mergeCell ref="I57:I58"/>
    <mergeCell ref="K68:Q68"/>
    <mergeCell ref="K67:Q67"/>
    <mergeCell ref="K47:L47"/>
    <mergeCell ref="K48:L48"/>
    <mergeCell ref="H36:H37"/>
    <mergeCell ref="I36:I37"/>
    <mergeCell ref="I49:I50"/>
    <mergeCell ref="K61:N61"/>
    <mergeCell ref="K60:N60"/>
    <mergeCell ref="Z53:AC53"/>
    <mergeCell ref="Z54:AC54"/>
    <mergeCell ref="K19:BF19"/>
    <mergeCell ref="K23:BF23"/>
    <mergeCell ref="K21:BF21"/>
    <mergeCell ref="K31:Z31"/>
    <mergeCell ref="I19:I20"/>
    <mergeCell ref="I27:I28"/>
    <mergeCell ref="K54:M54"/>
    <mergeCell ref="Z55:AC55"/>
    <mergeCell ref="Z56:AC56"/>
    <mergeCell ref="AA49:AD49"/>
    <mergeCell ref="B51:BG51"/>
    <mergeCell ref="B49:C50"/>
    <mergeCell ref="D49:D50"/>
    <mergeCell ref="E49:E50"/>
    <mergeCell ref="G49:G50"/>
    <mergeCell ref="K38:BF38"/>
    <mergeCell ref="AE35:AF35"/>
    <mergeCell ref="I141:I142"/>
    <mergeCell ref="F141:F142"/>
    <mergeCell ref="B137:C138"/>
    <mergeCell ref="F135:F136"/>
    <mergeCell ref="G135:G136"/>
    <mergeCell ref="H135:H136"/>
    <mergeCell ref="E141:E142"/>
    <mergeCell ref="G141:G142"/>
    <mergeCell ref="E139:E140"/>
    <mergeCell ref="I113:I114"/>
    <mergeCell ref="D113:D114"/>
    <mergeCell ref="B33:BG33"/>
    <mergeCell ref="F124:F125"/>
    <mergeCell ref="AY126:BA126"/>
    <mergeCell ref="I126:I127"/>
    <mergeCell ref="I122:I123"/>
    <mergeCell ref="I92:I93"/>
    <mergeCell ref="H113:H114"/>
    <mergeCell ref="B108:BG108"/>
    <mergeCell ref="I133:I134"/>
    <mergeCell ref="BG133:BG134"/>
    <mergeCell ref="H131:H132"/>
    <mergeCell ref="I131:I132"/>
    <mergeCell ref="E131:E132"/>
    <mergeCell ref="F133:F134"/>
    <mergeCell ref="G133:G134"/>
    <mergeCell ref="G124:G125"/>
    <mergeCell ref="D118:D119"/>
    <mergeCell ref="I135:I136"/>
    <mergeCell ref="D133:D134"/>
    <mergeCell ref="E133:E134"/>
    <mergeCell ref="BA96:BD96"/>
    <mergeCell ref="F87:F88"/>
    <mergeCell ref="E98:E99"/>
    <mergeCell ref="F98:F99"/>
    <mergeCell ref="G98:G99"/>
    <mergeCell ref="H98:H99"/>
    <mergeCell ref="F102:F103"/>
    <mergeCell ref="G111:G112"/>
    <mergeCell ref="F113:F114"/>
    <mergeCell ref="G113:G114"/>
    <mergeCell ref="E113:E114"/>
    <mergeCell ref="D124:D125"/>
    <mergeCell ref="H124:H125"/>
    <mergeCell ref="I124:I125"/>
    <mergeCell ref="F122:F123"/>
    <mergeCell ref="G122:G123"/>
    <mergeCell ref="S113:AA113"/>
    <mergeCell ref="S114:AA114"/>
    <mergeCell ref="AI109:AP109"/>
    <mergeCell ref="E100:E101"/>
    <mergeCell ref="BG137:BG138"/>
    <mergeCell ref="BG135:BG136"/>
    <mergeCell ref="B150:BG150"/>
    <mergeCell ref="BG141:BG142"/>
    <mergeCell ref="K143:BF143"/>
    <mergeCell ref="K141:BF141"/>
    <mergeCell ref="BG139:BG140"/>
    <mergeCell ref="K137:BF137"/>
    <mergeCell ref="I137:I138"/>
    <mergeCell ref="E137:E138"/>
    <mergeCell ref="F137:F138"/>
    <mergeCell ref="G137:G138"/>
    <mergeCell ref="H137:H138"/>
    <mergeCell ref="D135:D136"/>
    <mergeCell ref="D141:D142"/>
    <mergeCell ref="D137:D138"/>
    <mergeCell ref="E135:E136"/>
    <mergeCell ref="I139:I140"/>
    <mergeCell ref="H141:H142"/>
    <mergeCell ref="AE17:AT17"/>
    <mergeCell ref="AU17:BF17"/>
    <mergeCell ref="B19:G20"/>
    <mergeCell ref="K25:BF25"/>
    <mergeCell ref="D12:G12"/>
    <mergeCell ref="I25:I26"/>
    <mergeCell ref="B151:BG151"/>
    <mergeCell ref="B145:BG145"/>
    <mergeCell ref="B146:BG146"/>
    <mergeCell ref="C148:H148"/>
    <mergeCell ref="K148:BC148"/>
    <mergeCell ref="C149:H149"/>
    <mergeCell ref="K149:BC149"/>
    <mergeCell ref="BG129:BG130"/>
    <mergeCell ref="B143:C144"/>
    <mergeCell ref="D143:D144"/>
    <mergeCell ref="E143:E144"/>
    <mergeCell ref="F143:F144"/>
    <mergeCell ref="G143:G144"/>
    <mergeCell ref="H143:H144"/>
    <mergeCell ref="I143:I144"/>
    <mergeCell ref="BG143:BG144"/>
    <mergeCell ref="B141:C142"/>
    <mergeCell ref="BD148:BF148"/>
    <mergeCell ref="B135:C136"/>
    <mergeCell ref="D139:D140"/>
    <mergeCell ref="G139:G140"/>
    <mergeCell ref="B139:C140"/>
    <mergeCell ref="I129:I130"/>
    <mergeCell ref="F131:F132"/>
    <mergeCell ref="G131:G132"/>
    <mergeCell ref="B131:C132"/>
    <mergeCell ref="BG36:BG37"/>
    <mergeCell ref="BG19:BG20"/>
    <mergeCell ref="E92:E93"/>
    <mergeCell ref="E83:E84"/>
    <mergeCell ref="B2:AT2"/>
    <mergeCell ref="AU2:BF2"/>
    <mergeCell ref="I47:I48"/>
    <mergeCell ref="B15:G16"/>
    <mergeCell ref="H15:H16"/>
    <mergeCell ref="I15:I16"/>
    <mergeCell ref="BC12:BF12"/>
    <mergeCell ref="AQ12:AT12"/>
    <mergeCell ref="AU12:AX12"/>
    <mergeCell ref="AY12:BB12"/>
    <mergeCell ref="H38:H39"/>
    <mergeCell ref="B42:G43"/>
    <mergeCell ref="I38:I39"/>
    <mergeCell ref="B29:G30"/>
    <mergeCell ref="H29:H30"/>
    <mergeCell ref="K29:BF29"/>
    <mergeCell ref="BC36:BD36"/>
    <mergeCell ref="AU31:BE31"/>
    <mergeCell ref="BG34:BG35"/>
    <mergeCell ref="BG38:BG39"/>
    <mergeCell ref="AU32:BE32"/>
    <mergeCell ref="BA34:BD34"/>
    <mergeCell ref="H44:H45"/>
    <mergeCell ref="K16:AD16"/>
    <mergeCell ref="AE15:AT15"/>
    <mergeCell ref="AE16:AT16"/>
    <mergeCell ref="BC41:BD41"/>
    <mergeCell ref="K17:AD17"/>
    <mergeCell ref="AU104:AY104"/>
    <mergeCell ref="AU105:AY105"/>
    <mergeCell ref="BE105:BF105"/>
    <mergeCell ref="BE107:BF107"/>
    <mergeCell ref="H17:H18"/>
    <mergeCell ref="I17:I18"/>
    <mergeCell ref="B3:BG3"/>
    <mergeCell ref="C4:BG4"/>
    <mergeCell ref="B5:BG5"/>
    <mergeCell ref="B12:C13"/>
    <mergeCell ref="W92:AA92"/>
    <mergeCell ref="W93:AA93"/>
    <mergeCell ref="AI92:AM92"/>
    <mergeCell ref="AI93:AM93"/>
    <mergeCell ref="AU92:AY92"/>
    <mergeCell ref="AS93:AT93"/>
    <mergeCell ref="AU93:AY93"/>
    <mergeCell ref="BC37:BD37"/>
    <mergeCell ref="AN36:AO36"/>
    <mergeCell ref="AN37:AO37"/>
    <mergeCell ref="BA35:BD35"/>
    <mergeCell ref="AP55:AR55"/>
    <mergeCell ref="E87:E88"/>
    <mergeCell ref="B106:C107"/>
    <mergeCell ref="AP56:AR56"/>
    <mergeCell ref="AH57:AL57"/>
    <mergeCell ref="B52:BG52"/>
    <mergeCell ref="H47:H48"/>
    <mergeCell ref="I34:I35"/>
    <mergeCell ref="H34:H35"/>
    <mergeCell ref="B47:C48"/>
    <mergeCell ref="BG29:BG30"/>
    <mergeCell ref="AE34:AF34"/>
    <mergeCell ref="AB40:AD40"/>
    <mergeCell ref="Z47:AB47"/>
    <mergeCell ref="Z111:AG111"/>
    <mergeCell ref="AI100:AN100"/>
    <mergeCell ref="AI101:AN101"/>
    <mergeCell ref="Z112:AG112"/>
    <mergeCell ref="AI110:AP110"/>
    <mergeCell ref="F100:F101"/>
    <mergeCell ref="G100:G101"/>
    <mergeCell ref="H100:H101"/>
    <mergeCell ref="H102:H103"/>
    <mergeCell ref="D106:D107"/>
    <mergeCell ref="Z48:AB48"/>
    <mergeCell ref="I40:I41"/>
    <mergeCell ref="F92:F93"/>
    <mergeCell ref="G92:G93"/>
    <mergeCell ref="B38:G39"/>
    <mergeCell ref="B40:G41"/>
    <mergeCell ref="H92:H93"/>
    <mergeCell ref="H90:H91"/>
    <mergeCell ref="D87:D88"/>
    <mergeCell ref="D85:D86"/>
    <mergeCell ref="E85:E86"/>
    <mergeCell ref="F85:F86"/>
    <mergeCell ref="G85:G86"/>
    <mergeCell ref="B89:BG89"/>
    <mergeCell ref="O90:R90"/>
    <mergeCell ref="O91:R91"/>
    <mergeCell ref="H83:H84"/>
    <mergeCell ref="BD81:BE81"/>
    <mergeCell ref="BD82:BE82"/>
    <mergeCell ref="E120:E121"/>
    <mergeCell ref="F120:F121"/>
    <mergeCell ref="G120:G121"/>
    <mergeCell ref="H120:H121"/>
    <mergeCell ref="I120:I121"/>
    <mergeCell ref="I102:I103"/>
    <mergeCell ref="AM102:AT102"/>
    <mergeCell ref="AM103:AT103"/>
    <mergeCell ref="B92:C93"/>
    <mergeCell ref="F111:F112"/>
    <mergeCell ref="I111:I112"/>
    <mergeCell ref="I109:I110"/>
    <mergeCell ref="D109:D110"/>
    <mergeCell ref="E109:E110"/>
    <mergeCell ref="B115:C116"/>
    <mergeCell ref="D115:D116"/>
    <mergeCell ref="E115:E116"/>
    <mergeCell ref="B96:C97"/>
    <mergeCell ref="F96:F97"/>
    <mergeCell ref="G96:G97"/>
    <mergeCell ref="B94:C95"/>
    <mergeCell ref="H94:H95"/>
    <mergeCell ref="D94:D95"/>
    <mergeCell ref="I94:I95"/>
    <mergeCell ref="I98:I99"/>
    <mergeCell ref="D102:D103"/>
    <mergeCell ref="E102:E103"/>
    <mergeCell ref="I100:I101"/>
    <mergeCell ref="B100:C101"/>
    <mergeCell ref="D100:D101"/>
    <mergeCell ref="AQ115:AZ115"/>
    <mergeCell ref="AQ116:AZ116"/>
    <mergeCell ref="AQ49:AV49"/>
    <mergeCell ref="AQ50:AV50"/>
    <mergeCell ref="G126:G127"/>
    <mergeCell ref="H126:H127"/>
    <mergeCell ref="B124:C125"/>
    <mergeCell ref="B126:C127"/>
    <mergeCell ref="B104:C105"/>
    <mergeCell ref="D104:D105"/>
    <mergeCell ref="E104:E105"/>
    <mergeCell ref="F104:F105"/>
    <mergeCell ref="G104:G105"/>
    <mergeCell ref="H104:H105"/>
    <mergeCell ref="I104:I105"/>
    <mergeCell ref="H111:H112"/>
    <mergeCell ref="F109:F110"/>
    <mergeCell ref="G109:G110"/>
    <mergeCell ref="B109:C110"/>
    <mergeCell ref="B102:C103"/>
    <mergeCell ref="H122:H123"/>
    <mergeCell ref="E124:E125"/>
    <mergeCell ref="F115:F116"/>
    <mergeCell ref="G115:G116"/>
    <mergeCell ref="H115:H116"/>
    <mergeCell ref="I115:I116"/>
    <mergeCell ref="E106:E107"/>
    <mergeCell ref="F106:F107"/>
    <mergeCell ref="G106:G107"/>
    <mergeCell ref="H106:H107"/>
    <mergeCell ref="I106:I107"/>
    <mergeCell ref="B111:C112"/>
    <mergeCell ref="B120:C121"/>
    <mergeCell ref="D120:D121"/>
  </mergeCells>
  <printOptions horizontalCentered="1"/>
  <pageMargins left="0.70866141732283472" right="0.70866141732283472" top="0.74803149606299213" bottom="0.74803149606299213" header="0.31496062992125984" footer="0.31496062992125984"/>
  <pageSetup paperSize="5" scale="45" firstPageNumber="0" fitToHeight="0" orientation="landscape" r:id="rId1"/>
  <headerFooter alignWithMargins="0">
    <oddFooter>&amp;RCONTROL, EVALUACIÓN Y MEJORA_V2</oddFooter>
  </headerFooter>
  <rowBreaks count="1" manualBreakCount="1">
    <brk id="149"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Priorización </vt:lpstr>
      <vt:lpstr>PAA</vt:lpstr>
      <vt:lpstr>PAA!Área_de_impresión</vt:lpstr>
      <vt:lpstr>PAA!Títulos_a_imprimir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Rocio Ospina Vera</dc:creator>
  <cp:keywords/>
  <dc:description/>
  <cp:lastModifiedBy>Luz Angela Fonseca Ruiz</cp:lastModifiedBy>
  <cp:revision/>
  <dcterms:created xsi:type="dcterms:W3CDTF">2023-12-20T16:53:26Z</dcterms:created>
  <dcterms:modified xsi:type="dcterms:W3CDTF">2025-10-09T19:12:05Z</dcterms:modified>
  <cp:category/>
  <cp:contentStatus/>
</cp:coreProperties>
</file>