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6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os\documentos area presupuesto$\2019\INFORMES MENSUALES\3. MARZO\"/>
    </mc:Choice>
  </mc:AlternateContent>
  <bookViews>
    <workbookView xWindow="0" yWindow="0" windowWidth="28800" windowHeight="11685"/>
  </bookViews>
  <sheets>
    <sheet name="Hoja1" sheetId="1" r:id="rId1"/>
    <sheet name="Hoja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8" i="1"/>
  <c r="I9" i="1"/>
  <c r="I10" i="1"/>
  <c r="I11" i="1"/>
  <c r="I12" i="1"/>
  <c r="I13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8" i="1"/>
  <c r="F44" i="1"/>
  <c r="F45" i="1" s="1"/>
  <c r="F38" i="1"/>
  <c r="C38" i="1" l="1"/>
  <c r="C44" i="1" l="1"/>
  <c r="C45" i="1"/>
</calcChain>
</file>

<file path=xl/sharedStrings.xml><?xml version="1.0" encoding="utf-8"?>
<sst xmlns="http://schemas.openxmlformats.org/spreadsheetml/2006/main" count="92" uniqueCount="89">
  <si>
    <t>INSTITUTO DISTRITAL DE RECREACIÓN Y DEPORTE</t>
  </si>
  <si>
    <t>SUBDIRECCIÓN ADMINISTRATIVA Y FINANCIERA</t>
  </si>
  <si>
    <t>SISTEMA DE PRESUPUESTO DISTRITAL - PREDIS</t>
  </si>
  <si>
    <t>EJECUCION DE RENTAS E INGRESOS</t>
  </si>
  <si>
    <t>RUBRO PRESUPUESTAL</t>
  </si>
  <si>
    <t>CODIGO</t>
  </si>
  <si>
    <t>NOMBRE</t>
  </si>
  <si>
    <t>PRESUPUESTO INICIAL</t>
  </si>
  <si>
    <t>MODIFICACIONES</t>
  </si>
  <si>
    <t>MES</t>
  </si>
  <si>
    <t>ACUMULADO</t>
  </si>
  <si>
    <t>PRESUPUESTO DEFINITIVO</t>
  </si>
  <si>
    <t>RECAUDOS</t>
  </si>
  <si>
    <t>% EJECUCIÓN PRESUPUESTAL</t>
  </si>
  <si>
    <t>SALDO POR RECAUDAR</t>
  </si>
  <si>
    <t>RECURSOS RESERVAS</t>
  </si>
  <si>
    <t>RECAUDO ACUMULADO RECURSOS RESERVAS</t>
  </si>
  <si>
    <t>INGRESOS CORRIENTES</t>
  </si>
  <si>
    <t>RECURSOS DE CAPITAL</t>
  </si>
  <si>
    <t>NO TRIBUTARIOS</t>
  </si>
  <si>
    <t>RECURSOS DEL BALANCE</t>
  </si>
  <si>
    <t>2-4-3-02</t>
  </si>
  <si>
    <t>INGRESOS</t>
  </si>
  <si>
    <t>Pago Compensatorio de Cesiones Públicas</t>
  </si>
  <si>
    <t>Pago Compensatorio Obligaciones Urbanísticas</t>
  </si>
  <si>
    <t>Aporte Ordinario</t>
  </si>
  <si>
    <t>Vigencia</t>
  </si>
  <si>
    <t>Sistema General de Participaciones</t>
  </si>
  <si>
    <t>IVA Cedido de Licores (Ley 788 de 2002)</t>
  </si>
  <si>
    <t>2-1</t>
  </si>
  <si>
    <t>2-1-2</t>
  </si>
  <si>
    <t>2-1-2-01</t>
  </si>
  <si>
    <t>2-1-2-01-09</t>
  </si>
  <si>
    <t>2-1-2-01-09-01</t>
  </si>
  <si>
    <t>2-1-2-01-09-02</t>
  </si>
  <si>
    <t>2-1-2-01-11</t>
  </si>
  <si>
    <t>2-2</t>
  </si>
  <si>
    <t>2-2-1</t>
  </si>
  <si>
    <t>2-2-1-01</t>
  </si>
  <si>
    <t>2-2-1-01-07</t>
  </si>
  <si>
    <t>2-2-1-01-07-05</t>
  </si>
  <si>
    <t>2-4</t>
  </si>
  <si>
    <t>2-4-1</t>
  </si>
  <si>
    <t>2-4-1-02</t>
  </si>
  <si>
    <t>2-4-1-02-01</t>
  </si>
  <si>
    <t>2-4-1-02-01-02</t>
  </si>
  <si>
    <t>2-4-1-02-02</t>
  </si>
  <si>
    <t>2-4-5-02</t>
  </si>
  <si>
    <t>2-4-1-02-02-01</t>
  </si>
  <si>
    <t>2-4-3-02-02</t>
  </si>
  <si>
    <t>2-4-3-03</t>
  </si>
  <si>
    <t>2-4-3-03-02</t>
  </si>
  <si>
    <t>2-4-5-02-03</t>
  </si>
  <si>
    <t>2-4-5-02-04</t>
  </si>
  <si>
    <t>.2-4-3</t>
  </si>
  <si>
    <t>.2-4-5</t>
  </si>
  <si>
    <t>.2-4-9</t>
  </si>
  <si>
    <t>Tasas y derechos administrativos</t>
  </si>
  <si>
    <t>Fondo cuenta pago Compensatorio de Cesiones Públicas</t>
  </si>
  <si>
    <t>Aprovechamiento Económico del Espacio Público</t>
  </si>
  <si>
    <t>TRANSFERENCIAS</t>
  </si>
  <si>
    <t>TRANSFERENCIAS CORRIENTES</t>
  </si>
  <si>
    <t>NACIONALES</t>
  </si>
  <si>
    <t>Transferencias corrientes para financiar competencias delegadas por la nación</t>
  </si>
  <si>
    <t>Transferencias Corrientes no Clasificadas en otro numeral rentístico</t>
  </si>
  <si>
    <t>TRANSFERENCIAS DE CAPITAL</t>
  </si>
  <si>
    <t>De Otras Entidades del Gobierno</t>
  </si>
  <si>
    <t>Nacional</t>
  </si>
  <si>
    <t>Superávit fiscal</t>
  </si>
  <si>
    <t>Depósitos</t>
  </si>
  <si>
    <t>Convenios Entidades Distritales</t>
  </si>
  <si>
    <t>Superávit fiscal no incorporado de vigencias anteriores</t>
  </si>
  <si>
    <t>Superávit fiscal de ingresos de destinación específica</t>
  </si>
  <si>
    <t>Superávit fiscal no incorporado de ingresos de destinación específica</t>
  </si>
  <si>
    <t>RENDIMIENTOS FINANCIEROS</t>
  </si>
  <si>
    <t>Recursos propios con destinación específica</t>
  </si>
  <si>
    <t>Recursos propios de libre destinación</t>
  </si>
  <si>
    <t>REINTEGROS</t>
  </si>
  <si>
    <t xml:space="preserve">Cofinanciación no especificada en otro numeral rentístico </t>
  </si>
  <si>
    <t>Distrital</t>
  </si>
  <si>
    <t>.2-5-1</t>
  </si>
  <si>
    <t>2-5-1-01</t>
  </si>
  <si>
    <t>2-5-2-05</t>
  </si>
  <si>
    <t>.2-5-4</t>
  </si>
  <si>
    <t>.2-5-2</t>
  </si>
  <si>
    <t>Participación de Propósito General</t>
  </si>
  <si>
    <t>TOTAL RENTA E INGRESOS</t>
  </si>
  <si>
    <t>TOTAL TRANSFERENCIAS</t>
  </si>
  <si>
    <t>MES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</si>
</sst>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14" fontId="0" fillId="0" borderId="0" xfId="0" applyNumberFormat="1"/>
    <xf numFmtId="164" fontId="3" fillId="2" borderId="1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0" xfId="0" applyFont="1"/>
    <xf numFmtId="164" fontId="6" fillId="0" borderId="0" xfId="1" applyNumberFormat="1" applyFont="1"/>
    <xf numFmtId="43" fontId="6" fillId="0" borderId="0" xfId="1" applyNumberFormat="1" applyFont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164" fontId="6" fillId="0" borderId="1" xfId="1" applyNumberFormat="1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64" fontId="6" fillId="0" borderId="1" xfId="1" applyNumberFormat="1" applyFont="1" applyFill="1" applyBorder="1" applyAlignment="1">
      <alignment vertical="center"/>
    </xf>
    <xf numFmtId="0" fontId="6" fillId="0" borderId="0" xfId="0" applyFont="1" applyFill="1"/>
    <xf numFmtId="0" fontId="6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/>
    </xf>
    <xf numFmtId="164" fontId="6" fillId="0" borderId="1" xfId="1" applyNumberFormat="1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 wrapText="1"/>
    </xf>
    <xf numFmtId="164" fontId="6" fillId="0" borderId="0" xfId="0" applyNumberFormat="1" applyFont="1" applyFill="1"/>
    <xf numFmtId="164" fontId="2" fillId="0" borderId="1" xfId="1" applyNumberFormat="1" applyFont="1" applyFill="1" applyBorder="1" applyAlignment="1">
      <alignment vertical="center"/>
    </xf>
    <xf numFmtId="164" fontId="2" fillId="0" borderId="1" xfId="1" applyNumberFormat="1" applyFont="1" applyBorder="1"/>
    <xf numFmtId="0" fontId="4" fillId="0" borderId="0" xfId="0" applyFont="1"/>
    <xf numFmtId="164" fontId="6" fillId="0" borderId="0" xfId="0" applyNumberFormat="1" applyFont="1"/>
    <xf numFmtId="10" fontId="6" fillId="0" borderId="1" xfId="2" applyNumberFormat="1" applyFont="1" applyBorder="1" applyAlignment="1">
      <alignment horizontal="right" vertical="center"/>
    </xf>
    <xf numFmtId="10" fontId="2" fillId="0" borderId="1" xfId="2" applyNumberFormat="1" applyFont="1" applyBorder="1" applyAlignment="1">
      <alignment horizontal="right" vertical="center"/>
    </xf>
    <xf numFmtId="164" fontId="2" fillId="0" borderId="1" xfId="1" applyNumberFormat="1" applyFont="1" applyBorder="1" applyAlignment="1">
      <alignment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3" fontId="3" fillId="2" borderId="1" xfId="1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pane ySplit="7" topLeftCell="A8" activePane="bottomLeft" state="frozen"/>
      <selection pane="bottomLeft" activeCell="G45" sqref="G45"/>
    </sheetView>
  </sheetViews>
  <sheetFormatPr baseColWidth="10" defaultRowHeight="15" x14ac:dyDescent="0.25"/>
  <cols>
    <col min="1" max="1" width="22.5703125" style="11" customWidth="1"/>
    <col min="2" max="2" width="60.5703125" style="11" bestFit="1" customWidth="1"/>
    <col min="3" max="3" width="17.7109375" style="12" customWidth="1"/>
    <col min="4" max="4" width="16.7109375" style="12" customWidth="1"/>
    <col min="5" max="5" width="17.5703125" style="12" customWidth="1"/>
    <col min="6" max="6" width="18.140625" style="12" customWidth="1"/>
    <col min="7" max="7" width="16.85546875" style="12" bestFit="1" customWidth="1"/>
    <col min="8" max="8" width="16.28515625" style="12" bestFit="1" customWidth="1"/>
    <col min="9" max="9" width="15.7109375" style="13" customWidth="1"/>
    <col min="10" max="10" width="18.85546875" style="12" bestFit="1" customWidth="1"/>
    <col min="11" max="11" width="16.28515625" style="12" customWidth="1"/>
    <col min="12" max="12" width="18.5703125" style="12" customWidth="1"/>
    <col min="13" max="13" width="11.42578125" style="11"/>
    <col min="14" max="14" width="16.28515625" style="11" bestFit="1" customWidth="1"/>
  </cols>
  <sheetData>
    <row r="1" spans="1:14" x14ac:dyDescent="0.25">
      <c r="A1" s="1" t="s">
        <v>0</v>
      </c>
    </row>
    <row r="2" spans="1:14" x14ac:dyDescent="0.25">
      <c r="A2" s="2" t="s">
        <v>3</v>
      </c>
    </row>
    <row r="3" spans="1:14" x14ac:dyDescent="0.25">
      <c r="A3" s="2" t="s">
        <v>1</v>
      </c>
    </row>
    <row r="4" spans="1:14" x14ac:dyDescent="0.25">
      <c r="A4" s="2" t="s">
        <v>2</v>
      </c>
    </row>
    <row r="5" spans="1:14" x14ac:dyDescent="0.25">
      <c r="A5" s="2" t="s">
        <v>88</v>
      </c>
    </row>
    <row r="6" spans="1:14" s="3" customFormat="1" ht="23.25" customHeight="1" x14ac:dyDescent="0.25">
      <c r="A6" s="38" t="s">
        <v>4</v>
      </c>
      <c r="B6" s="38"/>
      <c r="C6" s="37" t="s">
        <v>7</v>
      </c>
      <c r="D6" s="37" t="s">
        <v>8</v>
      </c>
      <c r="E6" s="37"/>
      <c r="F6" s="37" t="s">
        <v>11</v>
      </c>
      <c r="G6" s="37" t="s">
        <v>12</v>
      </c>
      <c r="H6" s="37"/>
      <c r="I6" s="36" t="s">
        <v>13</v>
      </c>
      <c r="J6" s="37" t="s">
        <v>14</v>
      </c>
      <c r="K6" s="37" t="s">
        <v>15</v>
      </c>
      <c r="L6" s="37" t="s">
        <v>16</v>
      </c>
      <c r="M6" s="14"/>
      <c r="N6" s="14"/>
    </row>
    <row r="7" spans="1:14" s="3" customFormat="1" ht="23.25" customHeight="1" x14ac:dyDescent="0.25">
      <c r="A7" s="4" t="s">
        <v>5</v>
      </c>
      <c r="B7" s="4" t="s">
        <v>6</v>
      </c>
      <c r="C7" s="37"/>
      <c r="D7" s="7" t="s">
        <v>9</v>
      </c>
      <c r="E7" s="7" t="s">
        <v>10</v>
      </c>
      <c r="F7" s="37"/>
      <c r="G7" s="7" t="s">
        <v>9</v>
      </c>
      <c r="H7" s="7" t="s">
        <v>10</v>
      </c>
      <c r="I7" s="36"/>
      <c r="J7" s="37"/>
      <c r="K7" s="37"/>
      <c r="L7" s="37"/>
      <c r="M7" s="14"/>
      <c r="N7" s="14"/>
    </row>
    <row r="8" spans="1:14" x14ac:dyDescent="0.25">
      <c r="A8" s="15">
        <v>2</v>
      </c>
      <c r="B8" s="16" t="s">
        <v>22</v>
      </c>
      <c r="C8" s="17">
        <v>89566502000</v>
      </c>
      <c r="D8" s="17">
        <v>0</v>
      </c>
      <c r="E8" s="17">
        <v>0</v>
      </c>
      <c r="F8" s="17">
        <v>89566502000</v>
      </c>
      <c r="G8" s="17">
        <v>3484612501</v>
      </c>
      <c r="H8" s="17">
        <v>45047357879</v>
      </c>
      <c r="I8" s="30">
        <f>H8/F8</f>
        <v>0.50294872383204159</v>
      </c>
      <c r="J8" s="17">
        <f>F8-H8</f>
        <v>44519144121</v>
      </c>
      <c r="K8" s="17">
        <v>0</v>
      </c>
      <c r="L8" s="17">
        <v>45047357879</v>
      </c>
      <c r="M8" s="29"/>
    </row>
    <row r="9" spans="1:14" s="8" customFormat="1" x14ac:dyDescent="0.25">
      <c r="A9" s="18" t="s">
        <v>29</v>
      </c>
      <c r="B9" s="18" t="s">
        <v>17</v>
      </c>
      <c r="C9" s="19">
        <v>33046312000</v>
      </c>
      <c r="D9" s="17">
        <v>0</v>
      </c>
      <c r="E9" s="17">
        <v>0</v>
      </c>
      <c r="F9" s="19">
        <v>33046312000</v>
      </c>
      <c r="G9" s="19">
        <v>3079984391</v>
      </c>
      <c r="H9" s="19">
        <v>8236460462</v>
      </c>
      <c r="I9" s="30">
        <f t="shared" ref="I9:I45" si="0">H9/F9</f>
        <v>0.24923992916365373</v>
      </c>
      <c r="J9" s="17">
        <f t="shared" ref="J9:J45" si="1">F9-H9</f>
        <v>24809851538</v>
      </c>
      <c r="K9" s="17">
        <v>0</v>
      </c>
      <c r="L9" s="19">
        <v>8236460462</v>
      </c>
      <c r="M9" s="29"/>
      <c r="N9" s="20"/>
    </row>
    <row r="10" spans="1:14" s="8" customFormat="1" x14ac:dyDescent="0.25">
      <c r="A10" s="18" t="s">
        <v>30</v>
      </c>
      <c r="B10" s="9" t="s">
        <v>19</v>
      </c>
      <c r="C10" s="19">
        <v>33046312000</v>
      </c>
      <c r="D10" s="17">
        <v>0</v>
      </c>
      <c r="E10" s="17">
        <v>0</v>
      </c>
      <c r="F10" s="19">
        <v>33046312000</v>
      </c>
      <c r="G10" s="19">
        <v>3079984391</v>
      </c>
      <c r="H10" s="19">
        <v>8236460462</v>
      </c>
      <c r="I10" s="30">
        <f t="shared" si="0"/>
        <v>0.24923992916365373</v>
      </c>
      <c r="J10" s="17">
        <f t="shared" si="1"/>
        <v>24809851538</v>
      </c>
      <c r="K10" s="17">
        <v>0</v>
      </c>
      <c r="L10" s="19">
        <v>8236460462</v>
      </c>
      <c r="M10" s="29"/>
      <c r="N10" s="20"/>
    </row>
    <row r="11" spans="1:14" s="8" customFormat="1" x14ac:dyDescent="0.25">
      <c r="A11" s="18" t="s">
        <v>31</v>
      </c>
      <c r="B11" s="9" t="s">
        <v>57</v>
      </c>
      <c r="C11" s="19">
        <v>33046312000</v>
      </c>
      <c r="D11" s="17">
        <v>0</v>
      </c>
      <c r="E11" s="17">
        <v>0</v>
      </c>
      <c r="F11" s="19">
        <v>33046312000</v>
      </c>
      <c r="G11" s="19">
        <v>3079984391</v>
      </c>
      <c r="H11" s="19">
        <v>8236460462</v>
      </c>
      <c r="I11" s="30">
        <f t="shared" si="0"/>
        <v>0.24923992916365373</v>
      </c>
      <c r="J11" s="17">
        <f t="shared" si="1"/>
        <v>24809851538</v>
      </c>
      <c r="K11" s="17">
        <v>0</v>
      </c>
      <c r="L11" s="19">
        <v>8236460462</v>
      </c>
      <c r="M11" s="29"/>
      <c r="N11" s="20"/>
    </row>
    <row r="12" spans="1:14" s="8" customFormat="1" x14ac:dyDescent="0.25">
      <c r="A12" s="18" t="s">
        <v>32</v>
      </c>
      <c r="B12" s="9" t="s">
        <v>58</v>
      </c>
      <c r="C12" s="19">
        <v>10912000000</v>
      </c>
      <c r="D12" s="17">
        <v>0</v>
      </c>
      <c r="E12" s="17">
        <v>0</v>
      </c>
      <c r="F12" s="19">
        <v>10912000000</v>
      </c>
      <c r="G12" s="19">
        <v>1191569715</v>
      </c>
      <c r="H12" s="19">
        <v>1653085314</v>
      </c>
      <c r="I12" s="30">
        <f t="shared" si="0"/>
        <v>0.15149242247067449</v>
      </c>
      <c r="J12" s="17">
        <f t="shared" si="1"/>
        <v>9258914686</v>
      </c>
      <c r="K12" s="17">
        <v>0</v>
      </c>
      <c r="L12" s="19">
        <v>1653085314</v>
      </c>
      <c r="M12" s="29"/>
      <c r="N12" s="20"/>
    </row>
    <row r="13" spans="1:14" s="8" customFormat="1" x14ac:dyDescent="0.25">
      <c r="A13" s="18" t="s">
        <v>33</v>
      </c>
      <c r="B13" s="9" t="s">
        <v>23</v>
      </c>
      <c r="C13" s="19">
        <v>10912000000</v>
      </c>
      <c r="D13" s="17">
        <v>0</v>
      </c>
      <c r="E13" s="17">
        <v>0</v>
      </c>
      <c r="F13" s="19">
        <v>10912000000</v>
      </c>
      <c r="G13" s="19">
        <v>10336434</v>
      </c>
      <c r="H13" s="19">
        <v>21617895</v>
      </c>
      <c r="I13" s="30">
        <f t="shared" si="0"/>
        <v>1.9811120784457479E-3</v>
      </c>
      <c r="J13" s="17">
        <f t="shared" si="1"/>
        <v>10890382105</v>
      </c>
      <c r="K13" s="17">
        <v>0</v>
      </c>
      <c r="L13" s="19">
        <v>21617895</v>
      </c>
      <c r="M13" s="29"/>
      <c r="N13" s="20"/>
    </row>
    <row r="14" spans="1:14" s="8" customFormat="1" x14ac:dyDescent="0.25">
      <c r="A14" s="18" t="s">
        <v>34</v>
      </c>
      <c r="B14" s="9" t="s">
        <v>24</v>
      </c>
      <c r="C14" s="19">
        <v>0</v>
      </c>
      <c r="D14" s="17">
        <v>0</v>
      </c>
      <c r="E14" s="17">
        <v>0</v>
      </c>
      <c r="F14" s="19">
        <v>0</v>
      </c>
      <c r="G14" s="19">
        <v>1181233281</v>
      </c>
      <c r="H14" s="19">
        <v>1631467419</v>
      </c>
      <c r="I14" s="30">
        <v>0</v>
      </c>
      <c r="J14" s="17">
        <f t="shared" si="1"/>
        <v>-1631467419</v>
      </c>
      <c r="K14" s="17">
        <v>0</v>
      </c>
      <c r="L14" s="19">
        <v>1631467419</v>
      </c>
      <c r="M14" s="29"/>
      <c r="N14" s="20"/>
    </row>
    <row r="15" spans="1:14" s="8" customFormat="1" x14ac:dyDescent="0.25">
      <c r="A15" s="18" t="s">
        <v>35</v>
      </c>
      <c r="B15" s="9" t="s">
        <v>59</v>
      </c>
      <c r="C15" s="19">
        <v>22134312000</v>
      </c>
      <c r="D15" s="17">
        <v>0</v>
      </c>
      <c r="E15" s="17">
        <v>0</v>
      </c>
      <c r="F15" s="19">
        <v>22134312000</v>
      </c>
      <c r="G15" s="19">
        <v>1888414676</v>
      </c>
      <c r="H15" s="19">
        <v>6583375148</v>
      </c>
      <c r="I15" s="30">
        <f t="shared" si="0"/>
        <v>0.29742849689658302</v>
      </c>
      <c r="J15" s="17">
        <f t="shared" si="1"/>
        <v>15550936852</v>
      </c>
      <c r="K15" s="17">
        <v>0</v>
      </c>
      <c r="L15" s="19">
        <v>6583375148</v>
      </c>
      <c r="M15" s="29"/>
      <c r="N15" s="20"/>
    </row>
    <row r="16" spans="1:14" s="8" customFormat="1" x14ac:dyDescent="0.25">
      <c r="A16" s="18" t="s">
        <v>36</v>
      </c>
      <c r="B16" s="9" t="s">
        <v>60</v>
      </c>
      <c r="C16" s="19">
        <v>5111828000</v>
      </c>
      <c r="D16" s="17">
        <v>0</v>
      </c>
      <c r="E16" s="17">
        <v>0</v>
      </c>
      <c r="F16" s="19">
        <v>5111828000</v>
      </c>
      <c r="G16" s="19">
        <v>181236786</v>
      </c>
      <c r="H16" s="19">
        <v>1166737210</v>
      </c>
      <c r="I16" s="30">
        <f t="shared" si="0"/>
        <v>0.22824265800805504</v>
      </c>
      <c r="J16" s="17">
        <f t="shared" si="1"/>
        <v>3945090790</v>
      </c>
      <c r="K16" s="17">
        <v>0</v>
      </c>
      <c r="L16" s="19">
        <v>1166737210</v>
      </c>
      <c r="M16" s="29"/>
      <c r="N16" s="20"/>
    </row>
    <row r="17" spans="1:14" s="8" customFormat="1" x14ac:dyDescent="0.25">
      <c r="A17" s="18" t="s">
        <v>37</v>
      </c>
      <c r="B17" s="9" t="s">
        <v>61</v>
      </c>
      <c r="C17" s="19">
        <v>5111828000</v>
      </c>
      <c r="D17" s="17">
        <v>0</v>
      </c>
      <c r="E17" s="17">
        <v>0</v>
      </c>
      <c r="F17" s="19">
        <v>5111828000</v>
      </c>
      <c r="G17" s="19">
        <v>181236786</v>
      </c>
      <c r="H17" s="19">
        <v>1166737210</v>
      </c>
      <c r="I17" s="30">
        <f t="shared" si="0"/>
        <v>0.22824265800805504</v>
      </c>
      <c r="J17" s="17">
        <f t="shared" si="1"/>
        <v>3945090790</v>
      </c>
      <c r="K17" s="17">
        <v>0</v>
      </c>
      <c r="L17" s="19">
        <v>1166737210</v>
      </c>
      <c r="M17" s="29"/>
      <c r="N17" s="20"/>
    </row>
    <row r="18" spans="1:14" s="8" customFormat="1" x14ac:dyDescent="0.25">
      <c r="A18" s="18" t="s">
        <v>38</v>
      </c>
      <c r="B18" s="9" t="s">
        <v>62</v>
      </c>
      <c r="C18" s="19">
        <v>5111828000</v>
      </c>
      <c r="D18" s="17">
        <v>0</v>
      </c>
      <c r="E18" s="17">
        <v>0</v>
      </c>
      <c r="F18" s="19">
        <v>5111828000</v>
      </c>
      <c r="G18" s="19">
        <v>181236786</v>
      </c>
      <c r="H18" s="19">
        <v>1166737210</v>
      </c>
      <c r="I18" s="30">
        <f t="shared" si="0"/>
        <v>0.22824265800805504</v>
      </c>
      <c r="J18" s="17">
        <f t="shared" si="1"/>
        <v>3945090790</v>
      </c>
      <c r="K18" s="17">
        <v>0</v>
      </c>
      <c r="L18" s="19">
        <v>1166737210</v>
      </c>
      <c r="M18" s="29"/>
      <c r="N18" s="20"/>
    </row>
    <row r="19" spans="1:14" s="8" customFormat="1" ht="25.5" x14ac:dyDescent="0.25">
      <c r="A19" s="18" t="s">
        <v>39</v>
      </c>
      <c r="B19" s="9" t="s">
        <v>63</v>
      </c>
      <c r="C19" s="19">
        <v>5111828000</v>
      </c>
      <c r="D19" s="17">
        <v>0</v>
      </c>
      <c r="E19" s="17">
        <v>0</v>
      </c>
      <c r="F19" s="19">
        <v>5111828000</v>
      </c>
      <c r="G19" s="19">
        <v>181236786</v>
      </c>
      <c r="H19" s="19">
        <v>1166737210</v>
      </c>
      <c r="I19" s="30">
        <f t="shared" si="0"/>
        <v>0.22824265800805504</v>
      </c>
      <c r="J19" s="17">
        <f t="shared" si="1"/>
        <v>3945090790</v>
      </c>
      <c r="K19" s="17">
        <v>0</v>
      </c>
      <c r="L19" s="19">
        <v>1166737210</v>
      </c>
      <c r="M19" s="29"/>
      <c r="N19" s="20"/>
    </row>
    <row r="20" spans="1:14" s="8" customFormat="1" x14ac:dyDescent="0.25">
      <c r="A20" s="18" t="s">
        <v>40</v>
      </c>
      <c r="B20" s="9" t="s">
        <v>64</v>
      </c>
      <c r="C20" s="19">
        <v>5111828000</v>
      </c>
      <c r="D20" s="17">
        <v>0</v>
      </c>
      <c r="E20" s="17">
        <v>0</v>
      </c>
      <c r="F20" s="19">
        <v>5111828000</v>
      </c>
      <c r="G20" s="19">
        <v>181236786</v>
      </c>
      <c r="H20" s="19">
        <v>1166737210</v>
      </c>
      <c r="I20" s="30">
        <f t="shared" si="0"/>
        <v>0.22824265800805504</v>
      </c>
      <c r="J20" s="17">
        <f t="shared" si="1"/>
        <v>3945090790</v>
      </c>
      <c r="K20" s="17">
        <v>0</v>
      </c>
      <c r="L20" s="19">
        <v>1166737210</v>
      </c>
      <c r="M20" s="29"/>
      <c r="N20" s="20"/>
    </row>
    <row r="21" spans="1:14" s="8" customFormat="1" x14ac:dyDescent="0.25">
      <c r="A21" s="18" t="s">
        <v>41</v>
      </c>
      <c r="B21" s="9" t="s">
        <v>18</v>
      </c>
      <c r="C21" s="19">
        <v>51408362000</v>
      </c>
      <c r="D21" s="17">
        <v>0</v>
      </c>
      <c r="E21" s="17">
        <v>0</v>
      </c>
      <c r="F21" s="19">
        <v>51408362000</v>
      </c>
      <c r="G21" s="19">
        <v>223391324</v>
      </c>
      <c r="H21" s="19">
        <v>35644160207</v>
      </c>
      <c r="I21" s="30">
        <f t="shared" si="0"/>
        <v>0.69335335381819785</v>
      </c>
      <c r="J21" s="17">
        <f t="shared" si="1"/>
        <v>15764201793</v>
      </c>
      <c r="K21" s="17">
        <v>0</v>
      </c>
      <c r="L21" s="19">
        <v>35644160207</v>
      </c>
      <c r="M21" s="29"/>
      <c r="N21" s="20"/>
    </row>
    <row r="22" spans="1:14" s="8" customFormat="1" x14ac:dyDescent="0.25">
      <c r="A22" s="18" t="s">
        <v>42</v>
      </c>
      <c r="B22" s="9" t="s">
        <v>65</v>
      </c>
      <c r="C22" s="19">
        <v>12979917000</v>
      </c>
      <c r="D22" s="17">
        <v>0</v>
      </c>
      <c r="E22" s="17">
        <v>0</v>
      </c>
      <c r="F22" s="19">
        <v>12979917000</v>
      </c>
      <c r="G22" s="19">
        <v>0</v>
      </c>
      <c r="H22" s="19">
        <v>0</v>
      </c>
      <c r="I22" s="30">
        <f t="shared" si="0"/>
        <v>0</v>
      </c>
      <c r="J22" s="17">
        <f t="shared" si="1"/>
        <v>12979917000</v>
      </c>
      <c r="K22" s="17">
        <v>0</v>
      </c>
      <c r="L22" s="19">
        <v>0</v>
      </c>
      <c r="M22" s="29"/>
      <c r="N22" s="20"/>
    </row>
    <row r="23" spans="1:14" s="8" customFormat="1" x14ac:dyDescent="0.25">
      <c r="A23" s="18" t="s">
        <v>43</v>
      </c>
      <c r="B23" s="9" t="s">
        <v>66</v>
      </c>
      <c r="C23" s="19">
        <v>12979917000</v>
      </c>
      <c r="D23" s="17">
        <v>0</v>
      </c>
      <c r="E23" s="17">
        <v>0</v>
      </c>
      <c r="F23" s="19">
        <v>12979917000</v>
      </c>
      <c r="G23" s="19">
        <v>0</v>
      </c>
      <c r="H23" s="19">
        <v>0</v>
      </c>
      <c r="I23" s="30">
        <f t="shared" si="0"/>
        <v>0</v>
      </c>
      <c r="J23" s="17">
        <f t="shared" si="1"/>
        <v>12979917000</v>
      </c>
      <c r="K23" s="17">
        <v>0</v>
      </c>
      <c r="L23" s="19">
        <v>0</v>
      </c>
      <c r="M23" s="29"/>
      <c r="N23" s="20"/>
    </row>
    <row r="24" spans="1:14" s="8" customFormat="1" x14ac:dyDescent="0.25">
      <c r="A24" s="18" t="s">
        <v>44</v>
      </c>
      <c r="B24" s="9" t="s">
        <v>67</v>
      </c>
      <c r="C24" s="19">
        <v>800000000</v>
      </c>
      <c r="D24" s="17">
        <v>0</v>
      </c>
      <c r="E24" s="17">
        <v>0</v>
      </c>
      <c r="F24" s="19">
        <v>800000000</v>
      </c>
      <c r="G24" s="19">
        <v>0</v>
      </c>
      <c r="H24" s="19">
        <v>0</v>
      </c>
      <c r="I24" s="30">
        <f t="shared" si="0"/>
        <v>0</v>
      </c>
      <c r="J24" s="17">
        <f t="shared" si="1"/>
        <v>800000000</v>
      </c>
      <c r="K24" s="17">
        <v>0</v>
      </c>
      <c r="L24" s="19">
        <v>0</v>
      </c>
      <c r="M24" s="29"/>
      <c r="N24" s="20"/>
    </row>
    <row r="25" spans="1:14" s="8" customFormat="1" x14ac:dyDescent="0.25">
      <c r="A25" s="18" t="s">
        <v>45</v>
      </c>
      <c r="B25" s="9" t="s">
        <v>78</v>
      </c>
      <c r="C25" s="19">
        <v>800000000</v>
      </c>
      <c r="D25" s="17">
        <v>0</v>
      </c>
      <c r="E25" s="17">
        <v>0</v>
      </c>
      <c r="F25" s="19">
        <v>800000000</v>
      </c>
      <c r="G25" s="19">
        <v>0</v>
      </c>
      <c r="H25" s="19">
        <v>0</v>
      </c>
      <c r="I25" s="30">
        <f t="shared" si="0"/>
        <v>0</v>
      </c>
      <c r="J25" s="17">
        <f t="shared" si="1"/>
        <v>800000000</v>
      </c>
      <c r="K25" s="17">
        <v>0</v>
      </c>
      <c r="L25" s="19">
        <v>0</v>
      </c>
      <c r="M25" s="29"/>
      <c r="N25" s="20"/>
    </row>
    <row r="26" spans="1:14" s="8" customFormat="1" x14ac:dyDescent="0.25">
      <c r="A26" s="18" t="s">
        <v>46</v>
      </c>
      <c r="B26" s="10" t="s">
        <v>79</v>
      </c>
      <c r="C26" s="19">
        <v>12179917000</v>
      </c>
      <c r="D26" s="17">
        <v>0</v>
      </c>
      <c r="E26" s="17">
        <v>0</v>
      </c>
      <c r="F26" s="19">
        <v>12179917000</v>
      </c>
      <c r="G26" s="19">
        <v>0</v>
      </c>
      <c r="H26" s="19">
        <v>0</v>
      </c>
      <c r="I26" s="30">
        <f t="shared" si="0"/>
        <v>0</v>
      </c>
      <c r="J26" s="17">
        <f t="shared" si="1"/>
        <v>12179917000</v>
      </c>
      <c r="K26" s="17">
        <v>0</v>
      </c>
      <c r="L26" s="19">
        <v>0</v>
      </c>
      <c r="M26" s="29"/>
      <c r="N26" s="20"/>
    </row>
    <row r="27" spans="1:14" s="8" customFormat="1" x14ac:dyDescent="0.25">
      <c r="A27" s="21" t="s">
        <v>48</v>
      </c>
      <c r="B27" s="9" t="s">
        <v>70</v>
      </c>
      <c r="C27" s="19">
        <v>12179917000</v>
      </c>
      <c r="D27" s="17">
        <v>0</v>
      </c>
      <c r="E27" s="17">
        <v>0</v>
      </c>
      <c r="F27" s="19">
        <v>12179917000</v>
      </c>
      <c r="G27" s="19">
        <v>0</v>
      </c>
      <c r="H27" s="19">
        <v>0</v>
      </c>
      <c r="I27" s="30">
        <f t="shared" si="0"/>
        <v>0</v>
      </c>
      <c r="J27" s="17">
        <f t="shared" si="1"/>
        <v>12179917000</v>
      </c>
      <c r="K27" s="17">
        <v>0</v>
      </c>
      <c r="L27" s="19">
        <v>0</v>
      </c>
      <c r="M27" s="29"/>
      <c r="N27" s="20"/>
    </row>
    <row r="28" spans="1:14" s="8" customFormat="1" x14ac:dyDescent="0.25">
      <c r="A28" s="22" t="s">
        <v>54</v>
      </c>
      <c r="B28" s="10" t="s">
        <v>20</v>
      </c>
      <c r="C28" s="19">
        <v>36237932000</v>
      </c>
      <c r="D28" s="17">
        <v>0</v>
      </c>
      <c r="E28" s="17">
        <v>0</v>
      </c>
      <c r="F28" s="19">
        <v>36237932000</v>
      </c>
      <c r="G28" s="19">
        <v>0</v>
      </c>
      <c r="H28" s="19">
        <v>34089262000</v>
      </c>
      <c r="I28" s="30">
        <f t="shared" si="0"/>
        <v>0.94070660544315832</v>
      </c>
      <c r="J28" s="17">
        <f t="shared" si="1"/>
        <v>2148670000</v>
      </c>
      <c r="K28" s="17">
        <v>0</v>
      </c>
      <c r="L28" s="19">
        <v>34089262000</v>
      </c>
      <c r="M28" s="29"/>
      <c r="N28" s="20"/>
    </row>
    <row r="29" spans="1:14" s="8" customFormat="1" x14ac:dyDescent="0.25">
      <c r="A29" s="18" t="s">
        <v>21</v>
      </c>
      <c r="B29" s="9" t="s">
        <v>68</v>
      </c>
      <c r="C29" s="19">
        <v>22758932000</v>
      </c>
      <c r="D29" s="17">
        <v>0</v>
      </c>
      <c r="E29" s="17">
        <v>0</v>
      </c>
      <c r="F29" s="19">
        <v>22758932000</v>
      </c>
      <c r="G29" s="19">
        <v>0</v>
      </c>
      <c r="H29" s="19">
        <v>20610262000</v>
      </c>
      <c r="I29" s="30">
        <f t="shared" si="0"/>
        <v>0.90559003383814318</v>
      </c>
      <c r="J29" s="17">
        <f t="shared" si="1"/>
        <v>2148670000</v>
      </c>
      <c r="K29" s="17">
        <v>0</v>
      </c>
      <c r="L29" s="19">
        <v>20610262000</v>
      </c>
      <c r="M29" s="29"/>
      <c r="N29" s="20"/>
    </row>
    <row r="30" spans="1:14" s="8" customFormat="1" x14ac:dyDescent="0.25">
      <c r="A30" s="21" t="s">
        <v>49</v>
      </c>
      <c r="B30" s="10" t="s">
        <v>72</v>
      </c>
      <c r="C30" s="19">
        <v>22758932000</v>
      </c>
      <c r="D30" s="17">
        <v>0</v>
      </c>
      <c r="E30" s="17">
        <v>0</v>
      </c>
      <c r="F30" s="19">
        <v>22758932000</v>
      </c>
      <c r="G30" s="19">
        <v>0</v>
      </c>
      <c r="H30" s="19">
        <v>20610262000</v>
      </c>
      <c r="I30" s="30">
        <f t="shared" si="0"/>
        <v>0.90559003383814318</v>
      </c>
      <c r="J30" s="17">
        <f t="shared" si="1"/>
        <v>2148670000</v>
      </c>
      <c r="K30" s="17">
        <v>0</v>
      </c>
      <c r="L30" s="19">
        <v>20610262000</v>
      </c>
      <c r="M30" s="29"/>
      <c r="N30" s="20"/>
    </row>
    <row r="31" spans="1:14" s="8" customFormat="1" x14ac:dyDescent="0.25">
      <c r="A31" s="21" t="s">
        <v>50</v>
      </c>
      <c r="B31" s="9" t="s">
        <v>71</v>
      </c>
      <c r="C31" s="23">
        <v>13479000000</v>
      </c>
      <c r="D31" s="17">
        <v>0</v>
      </c>
      <c r="E31" s="17">
        <v>0</v>
      </c>
      <c r="F31" s="23">
        <v>13479000000</v>
      </c>
      <c r="G31" s="19">
        <v>0</v>
      </c>
      <c r="H31" s="19">
        <v>13479000000</v>
      </c>
      <c r="I31" s="30">
        <f t="shared" si="0"/>
        <v>1</v>
      </c>
      <c r="J31" s="17">
        <f t="shared" si="1"/>
        <v>0</v>
      </c>
      <c r="K31" s="17">
        <v>0</v>
      </c>
      <c r="L31" s="19">
        <v>13479000000</v>
      </c>
      <c r="M31" s="29"/>
      <c r="N31" s="20"/>
    </row>
    <row r="32" spans="1:14" s="8" customFormat="1" ht="15" customHeight="1" x14ac:dyDescent="0.25">
      <c r="A32" s="21" t="s">
        <v>51</v>
      </c>
      <c r="B32" s="9" t="s">
        <v>73</v>
      </c>
      <c r="C32" s="23">
        <v>13479000000</v>
      </c>
      <c r="D32" s="17">
        <v>0</v>
      </c>
      <c r="E32" s="17">
        <v>0</v>
      </c>
      <c r="F32" s="23">
        <v>13479000000</v>
      </c>
      <c r="G32" s="19">
        <v>0</v>
      </c>
      <c r="H32" s="19">
        <v>13479000000</v>
      </c>
      <c r="I32" s="30">
        <f t="shared" si="0"/>
        <v>1</v>
      </c>
      <c r="J32" s="17">
        <f t="shared" si="1"/>
        <v>0</v>
      </c>
      <c r="K32" s="17">
        <v>0</v>
      </c>
      <c r="L32" s="19">
        <v>13479000000</v>
      </c>
      <c r="M32" s="29"/>
      <c r="N32" s="20"/>
    </row>
    <row r="33" spans="1:14" s="8" customFormat="1" ht="15" customHeight="1" x14ac:dyDescent="0.25">
      <c r="A33" s="24" t="s">
        <v>55</v>
      </c>
      <c r="B33" s="10" t="s">
        <v>74</v>
      </c>
      <c r="C33" s="19">
        <v>1722357000</v>
      </c>
      <c r="D33" s="17">
        <v>0</v>
      </c>
      <c r="E33" s="17">
        <v>0</v>
      </c>
      <c r="F33" s="19">
        <v>1722357000</v>
      </c>
      <c r="G33" s="19">
        <v>223091923</v>
      </c>
      <c r="H33" s="19">
        <v>1466797843</v>
      </c>
      <c r="I33" s="30">
        <f t="shared" si="0"/>
        <v>0.85162242380644659</v>
      </c>
      <c r="J33" s="17">
        <f t="shared" si="1"/>
        <v>255559157</v>
      </c>
      <c r="K33" s="17">
        <v>0</v>
      </c>
      <c r="L33" s="19">
        <v>1466797843</v>
      </c>
      <c r="M33" s="29"/>
      <c r="N33" s="20"/>
    </row>
    <row r="34" spans="1:14" s="8" customFormat="1" ht="15" customHeight="1" x14ac:dyDescent="0.25">
      <c r="A34" s="18" t="s">
        <v>47</v>
      </c>
      <c r="B34" s="9" t="s">
        <v>69</v>
      </c>
      <c r="C34" s="19">
        <v>1722357000</v>
      </c>
      <c r="D34" s="17">
        <v>0</v>
      </c>
      <c r="E34" s="17">
        <v>0</v>
      </c>
      <c r="F34" s="19">
        <v>1722357000</v>
      </c>
      <c r="G34" s="19">
        <v>223091923</v>
      </c>
      <c r="H34" s="19">
        <v>1466797843</v>
      </c>
      <c r="I34" s="30">
        <f t="shared" si="0"/>
        <v>0.85162242380644659</v>
      </c>
      <c r="J34" s="17">
        <f t="shared" si="1"/>
        <v>255559157</v>
      </c>
      <c r="K34" s="17">
        <v>0</v>
      </c>
      <c r="L34" s="19">
        <v>1466797843</v>
      </c>
      <c r="M34" s="29"/>
      <c r="N34" s="20"/>
    </row>
    <row r="35" spans="1:14" s="8" customFormat="1" x14ac:dyDescent="0.25">
      <c r="A35" s="21" t="s">
        <v>52</v>
      </c>
      <c r="B35" s="9" t="s">
        <v>75</v>
      </c>
      <c r="C35" s="19">
        <v>1622357000</v>
      </c>
      <c r="D35" s="17">
        <v>0</v>
      </c>
      <c r="E35" s="17">
        <v>0</v>
      </c>
      <c r="F35" s="19">
        <v>1622357000</v>
      </c>
      <c r="G35" s="19">
        <v>217015644</v>
      </c>
      <c r="H35" s="19">
        <v>1431001760</v>
      </c>
      <c r="I35" s="30">
        <f t="shared" si="0"/>
        <v>0.88205108986493108</v>
      </c>
      <c r="J35" s="17">
        <f t="shared" si="1"/>
        <v>191355240</v>
      </c>
      <c r="K35" s="17">
        <v>0</v>
      </c>
      <c r="L35" s="19">
        <v>1431001760</v>
      </c>
      <c r="M35" s="29"/>
      <c r="N35" s="20"/>
    </row>
    <row r="36" spans="1:14" s="8" customFormat="1" x14ac:dyDescent="0.25">
      <c r="A36" s="18" t="s">
        <v>53</v>
      </c>
      <c r="B36" s="9" t="s">
        <v>76</v>
      </c>
      <c r="C36" s="19">
        <v>100000000</v>
      </c>
      <c r="D36" s="17">
        <v>0</v>
      </c>
      <c r="E36" s="17">
        <v>0</v>
      </c>
      <c r="F36" s="19">
        <v>100000000</v>
      </c>
      <c r="G36" s="19">
        <v>6076279</v>
      </c>
      <c r="H36" s="19">
        <v>35796083</v>
      </c>
      <c r="I36" s="30">
        <f t="shared" si="0"/>
        <v>0.35796083000000001</v>
      </c>
      <c r="J36" s="17">
        <f t="shared" si="1"/>
        <v>64203917</v>
      </c>
      <c r="K36" s="17">
        <v>0</v>
      </c>
      <c r="L36" s="23">
        <v>35796083</v>
      </c>
      <c r="M36" s="29"/>
      <c r="N36" s="20"/>
    </row>
    <row r="37" spans="1:14" s="8" customFormat="1" x14ac:dyDescent="0.25">
      <c r="A37" s="22" t="s">
        <v>56</v>
      </c>
      <c r="B37" s="18" t="s">
        <v>77</v>
      </c>
      <c r="C37" s="19">
        <v>468156000</v>
      </c>
      <c r="D37" s="17">
        <v>0</v>
      </c>
      <c r="E37" s="17">
        <v>0</v>
      </c>
      <c r="F37" s="19">
        <v>468156000</v>
      </c>
      <c r="G37" s="23">
        <v>299401</v>
      </c>
      <c r="H37" s="19">
        <v>88100364</v>
      </c>
      <c r="I37" s="30">
        <f t="shared" si="0"/>
        <v>0.18818591238817831</v>
      </c>
      <c r="J37" s="17">
        <f t="shared" si="1"/>
        <v>380055636</v>
      </c>
      <c r="K37" s="17">
        <v>0</v>
      </c>
      <c r="L37" s="19">
        <v>88100364</v>
      </c>
      <c r="M37" s="29"/>
      <c r="N37" s="25"/>
    </row>
    <row r="38" spans="1:14" s="8" customFormat="1" x14ac:dyDescent="0.25">
      <c r="A38" s="33" t="s">
        <v>86</v>
      </c>
      <c r="B38" s="34"/>
      <c r="C38" s="26">
        <f>+C8</f>
        <v>89566502000</v>
      </c>
      <c r="D38" s="17">
        <v>0</v>
      </c>
      <c r="E38" s="17">
        <v>0</v>
      </c>
      <c r="F38" s="26">
        <f>+F8</f>
        <v>89566502000</v>
      </c>
      <c r="G38" s="26">
        <v>3484612501</v>
      </c>
      <c r="H38" s="26">
        <v>45047357879</v>
      </c>
      <c r="I38" s="31">
        <f t="shared" si="0"/>
        <v>0.50294872383204159</v>
      </c>
      <c r="J38" s="32">
        <f t="shared" si="1"/>
        <v>44519144121</v>
      </c>
      <c r="K38" s="32">
        <v>0</v>
      </c>
      <c r="L38" s="26">
        <v>45047357879</v>
      </c>
      <c r="M38" s="29"/>
      <c r="N38" s="25"/>
    </row>
    <row r="39" spans="1:14" s="8" customFormat="1" x14ac:dyDescent="0.25">
      <c r="A39" s="18" t="s">
        <v>80</v>
      </c>
      <c r="B39" s="18" t="s">
        <v>25</v>
      </c>
      <c r="C39" s="19">
        <v>685526620000</v>
      </c>
      <c r="D39" s="17">
        <v>0</v>
      </c>
      <c r="E39" s="17">
        <v>0</v>
      </c>
      <c r="F39" s="19">
        <v>685526620000</v>
      </c>
      <c r="G39" s="19">
        <v>12459400801</v>
      </c>
      <c r="H39" s="19">
        <v>17486678570</v>
      </c>
      <c r="I39" s="30">
        <f t="shared" si="0"/>
        <v>2.5508387362112941E-2</v>
      </c>
      <c r="J39" s="17">
        <f t="shared" si="1"/>
        <v>668039941430</v>
      </c>
      <c r="K39" s="17">
        <v>0</v>
      </c>
      <c r="L39" s="19">
        <v>17486678570</v>
      </c>
      <c r="M39" s="29"/>
      <c r="N39" s="20"/>
    </row>
    <row r="40" spans="1:14" s="8" customFormat="1" x14ac:dyDescent="0.25">
      <c r="A40" s="18" t="s">
        <v>81</v>
      </c>
      <c r="B40" s="18" t="s">
        <v>26</v>
      </c>
      <c r="C40" s="19">
        <v>685526620000</v>
      </c>
      <c r="D40" s="17">
        <v>0</v>
      </c>
      <c r="E40" s="17">
        <v>0</v>
      </c>
      <c r="F40" s="19">
        <v>685526620000</v>
      </c>
      <c r="G40" s="19">
        <v>12459400801</v>
      </c>
      <c r="H40" s="19">
        <v>17486678570</v>
      </c>
      <c r="I40" s="30">
        <f t="shared" si="0"/>
        <v>2.5508387362112941E-2</v>
      </c>
      <c r="J40" s="17">
        <f t="shared" si="1"/>
        <v>668039941430</v>
      </c>
      <c r="K40" s="17">
        <v>0</v>
      </c>
      <c r="L40" s="19">
        <v>17486678570</v>
      </c>
      <c r="M40" s="29"/>
      <c r="N40" s="20"/>
    </row>
    <row r="41" spans="1:14" s="8" customFormat="1" x14ac:dyDescent="0.25">
      <c r="A41" s="18" t="s">
        <v>84</v>
      </c>
      <c r="B41" s="18" t="s">
        <v>27</v>
      </c>
      <c r="C41" s="19">
        <v>17024138000</v>
      </c>
      <c r="D41" s="17">
        <v>0</v>
      </c>
      <c r="E41" s="17">
        <v>0</v>
      </c>
      <c r="F41" s="19">
        <v>17024138000</v>
      </c>
      <c r="G41" s="19">
        <v>622444021</v>
      </c>
      <c r="H41" s="19">
        <v>961350494</v>
      </c>
      <c r="I41" s="30">
        <f t="shared" si="0"/>
        <v>5.6469848517440357E-2</v>
      </c>
      <c r="J41" s="17">
        <f t="shared" si="1"/>
        <v>16062787506</v>
      </c>
      <c r="K41" s="17">
        <v>0</v>
      </c>
      <c r="L41" s="19">
        <v>961350494</v>
      </c>
      <c r="M41" s="29"/>
      <c r="N41" s="20"/>
    </row>
    <row r="42" spans="1:14" s="8" customFormat="1" x14ac:dyDescent="0.25">
      <c r="A42" s="18" t="s">
        <v>82</v>
      </c>
      <c r="B42" s="18" t="s">
        <v>85</v>
      </c>
      <c r="C42" s="19">
        <v>17024138000</v>
      </c>
      <c r="D42" s="17">
        <v>0</v>
      </c>
      <c r="E42" s="17">
        <v>0</v>
      </c>
      <c r="F42" s="19">
        <v>17024138000</v>
      </c>
      <c r="G42" s="19">
        <v>622444021</v>
      </c>
      <c r="H42" s="19">
        <v>961350494</v>
      </c>
      <c r="I42" s="30">
        <f t="shared" si="0"/>
        <v>5.6469848517440357E-2</v>
      </c>
      <c r="J42" s="17">
        <f t="shared" si="1"/>
        <v>16062787506</v>
      </c>
      <c r="K42" s="17">
        <v>0</v>
      </c>
      <c r="L42" s="19">
        <v>961350494</v>
      </c>
      <c r="M42" s="29"/>
      <c r="N42" s="20"/>
    </row>
    <row r="43" spans="1:14" s="8" customFormat="1" x14ac:dyDescent="0.25">
      <c r="A43" s="18" t="s">
        <v>83</v>
      </c>
      <c r="B43" s="18" t="s">
        <v>28</v>
      </c>
      <c r="C43" s="19">
        <v>4513204000</v>
      </c>
      <c r="D43" s="17">
        <v>0</v>
      </c>
      <c r="E43" s="17">
        <v>0</v>
      </c>
      <c r="F43" s="19">
        <v>4513204000</v>
      </c>
      <c r="G43" s="19">
        <v>149764819</v>
      </c>
      <c r="H43" s="19">
        <v>301889769</v>
      </c>
      <c r="I43" s="30">
        <f t="shared" si="0"/>
        <v>6.6890344198932736E-2</v>
      </c>
      <c r="J43" s="17">
        <f t="shared" si="1"/>
        <v>4211314231</v>
      </c>
      <c r="K43" s="17">
        <v>0</v>
      </c>
      <c r="L43" s="19">
        <v>301889769</v>
      </c>
      <c r="M43" s="29"/>
      <c r="N43" s="20"/>
    </row>
    <row r="44" spans="1:14" s="28" customFormat="1" x14ac:dyDescent="0.25">
      <c r="A44" s="35" t="s">
        <v>87</v>
      </c>
      <c r="B44" s="35"/>
      <c r="C44" s="27">
        <f>C39+C41+C43</f>
        <v>707063962000</v>
      </c>
      <c r="D44" s="17">
        <v>0</v>
      </c>
      <c r="E44" s="17">
        <v>0</v>
      </c>
      <c r="F44" s="27">
        <f>F39+F41+F43</f>
        <v>707063962000</v>
      </c>
      <c r="G44" s="27">
        <v>13231609641</v>
      </c>
      <c r="H44" s="27">
        <v>18749918833</v>
      </c>
      <c r="I44" s="31">
        <f t="shared" si="0"/>
        <v>2.6517995316808412E-2</v>
      </c>
      <c r="J44" s="32">
        <f t="shared" si="1"/>
        <v>688314043167</v>
      </c>
      <c r="K44" s="32">
        <v>0</v>
      </c>
      <c r="L44" s="27">
        <v>18749918833</v>
      </c>
      <c r="M44" s="29"/>
      <c r="N44" s="1"/>
    </row>
    <row r="45" spans="1:14" s="28" customFormat="1" x14ac:dyDescent="0.25">
      <c r="A45" s="35" t="s">
        <v>86</v>
      </c>
      <c r="B45" s="35"/>
      <c r="C45" s="27">
        <f>+C38+C44</f>
        <v>796630464000</v>
      </c>
      <c r="D45" s="17">
        <v>0</v>
      </c>
      <c r="E45" s="17">
        <v>0</v>
      </c>
      <c r="F45" s="27">
        <f>+F38+F44</f>
        <v>796630464000</v>
      </c>
      <c r="G45" s="27">
        <v>16716222142</v>
      </c>
      <c r="H45" s="27">
        <v>63797276712</v>
      </c>
      <c r="I45" s="31">
        <f t="shared" si="0"/>
        <v>8.0083902882227706E-2</v>
      </c>
      <c r="J45" s="32">
        <f t="shared" si="1"/>
        <v>732833187288</v>
      </c>
      <c r="K45" s="32">
        <v>0</v>
      </c>
      <c r="L45" s="27">
        <v>63797276712</v>
      </c>
      <c r="M45" s="29"/>
      <c r="N45" s="1"/>
    </row>
  </sheetData>
  <mergeCells count="12">
    <mergeCell ref="K6:K7"/>
    <mergeCell ref="L6:L7"/>
    <mergeCell ref="A6:B6"/>
    <mergeCell ref="C6:C7"/>
    <mergeCell ref="D6:E6"/>
    <mergeCell ref="F6:F7"/>
    <mergeCell ref="G6:H6"/>
    <mergeCell ref="A38:B38"/>
    <mergeCell ref="A44:B44"/>
    <mergeCell ref="A45:B45"/>
    <mergeCell ref="I6:I7"/>
    <mergeCell ref="J6:J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8"/>
  <sheetViews>
    <sheetView workbookViewId="0">
      <selection activeCell="B25" sqref="B25"/>
    </sheetView>
  </sheetViews>
  <sheetFormatPr baseColWidth="10" defaultRowHeight="15" x14ac:dyDescent="0.25"/>
  <sheetData>
    <row r="2" spans="1:1" x14ac:dyDescent="0.25">
      <c r="A2" s="5"/>
    </row>
    <row r="3" spans="1:1" x14ac:dyDescent="0.25">
      <c r="A3" s="5"/>
    </row>
    <row r="26" spans="1:1" x14ac:dyDescent="0.25">
      <c r="A26" s="6"/>
    </row>
    <row r="27" spans="1:1" x14ac:dyDescent="0.25">
      <c r="A27" s="6"/>
    </row>
    <row r="28" spans="1:1" x14ac:dyDescent="0.25">
      <c r="A28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Milena Urrego Acosta</dc:creator>
  <cp:lastModifiedBy>Leidy Milena Urrego Acosta</cp:lastModifiedBy>
  <dcterms:created xsi:type="dcterms:W3CDTF">2018-12-21T16:38:24Z</dcterms:created>
  <dcterms:modified xsi:type="dcterms:W3CDTF">2019-04-05T21:41:50Z</dcterms:modified>
</cp:coreProperties>
</file>